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F43" i="65" l="1"/>
  <c r="F38" i="65"/>
  <c r="F47" i="65"/>
  <c r="F46" i="65"/>
  <c r="F45" i="65"/>
  <c r="F44" i="65"/>
  <c r="F42" i="65"/>
  <c r="F41" i="65"/>
  <c r="F40" i="65"/>
  <c r="F39" i="65"/>
  <c r="F37" i="65"/>
  <c r="F36" i="65"/>
  <c r="E77" i="59" l="1"/>
  <c r="C99" i="59" l="1"/>
  <c r="D126" i="59" l="1"/>
  <c r="D125" i="59"/>
  <c r="D124" i="59"/>
  <c r="D122" i="59"/>
  <c r="D121" i="59"/>
  <c r="D120" i="59"/>
  <c r="D119" i="59"/>
  <c r="D118" i="59"/>
  <c r="D117" i="59"/>
  <c r="D116" i="59"/>
  <c r="D115" i="59"/>
  <c r="D114" i="59"/>
  <c r="C209" i="60" l="1"/>
  <c r="C207" i="60"/>
  <c r="D15" i="62" l="1"/>
  <c r="C15" i="62"/>
  <c r="C44" i="59"/>
  <c r="C35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9" i="59" l="1"/>
  <c r="C137" i="59"/>
  <c r="C130" i="59"/>
  <c r="G123" i="59"/>
  <c r="F123" i="59"/>
  <c r="E123" i="59"/>
  <c r="D123" i="59"/>
  <c r="C123" i="59"/>
  <c r="G113" i="59"/>
  <c r="F113" i="59"/>
  <c r="E113" i="59"/>
  <c r="D113" i="59"/>
  <c r="C113" i="59"/>
  <c r="C106" i="59"/>
  <c r="C93" i="59"/>
  <c r="E83" i="59"/>
  <c r="D83" i="59"/>
  <c r="C83" i="59"/>
  <c r="D77" i="59"/>
  <c r="C77" i="59"/>
  <c r="E65" i="59"/>
  <c r="D65" i="59"/>
  <c r="C65" i="59"/>
  <c r="E57" i="59"/>
  <c r="D57" i="59"/>
  <c r="C57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<sst xmlns="http://schemas.openxmlformats.org/spreadsheetml/2006/main" count="896" uniqueCount="631">
  <si>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</si>
  <si>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</si>
  <si>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</si>
  <si>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</si>
  <si>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</si>
  <si>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</si>
  <si>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</si>
  <si>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</si>
  <si>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</si>
  <si>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</si>
  <si>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</si>
  <si>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</si>
  <si>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</si>
  <si>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</si>
  <si>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</si>
  <si>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</si>
  <si>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</si>
  <si>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</si>
  <si>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</si>
  <si>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</si>
  <si>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</si>
  <si>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</si>
  <si>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</si>
  <si>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</si>
  <si>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</si>
  <si>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</si>
  <si>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</si>
  <si>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</si>
  <si>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</si>
  <si>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</si>
  <si>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</si>
  <si>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</si>
  <si>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</si>
  <si>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</si>
  <si>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</si>
  <si>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</si>
  <si>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</si>
  <si>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</si>
  <si>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</si>
  <si>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</si>
  <si>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</si>
  <si>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</si>
  <si>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</si>
  <si>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</si>
  <si>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</si>
  <si>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</si>
  <si>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</si>
  <si>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</si>
  <si>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</si>
  <si>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</si>
  <si>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</si>
  <si>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</si>
  <si>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</si>
  <si>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</si>
  <si>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</si>
  <si>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</si>
  <si>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</si>
  <si>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</si>
  <si>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</si>
  <si>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</si>
  <si>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</si>
  <si>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</si>
  <si>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</si>
  <si>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</si>
  <si>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</si>
  <si>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</si>
  <si>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</si>
  <si>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</si>
  <si>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</si>
  <si>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</si>
  <si>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</si>
  <si>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</si>
  <si>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</si>
  <si>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</si>
  <si>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</si>
  <si>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</si>
  <si>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</si>
  <si>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</si>
  <si>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</si>
  <si>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</si>
  <si>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</si>
  <si>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</si>
  <si>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</si>
  <si>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</si>
  <si>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</si>
  <si>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</si>
  <si>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</si>
  <si>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</si>
  <si>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</si>
  <si>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</si>
  <si>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</si>
  <si>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</si>
  <si>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</si>
  <si>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</si>
  <si>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</si>
  <si>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</si>
  <si>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</si>
  <si>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</si>
  <si>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</si>
  <si>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</si>
  <si>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</si>
  <si>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</si>
  <si>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</si>
  <si>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</si>
  <si>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</si>
  <si>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</si>
  <si>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</si>
  <si>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</si>
  <si>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</si>
  <si>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</si>
  <si>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</si>
  <si>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</si>
  <si>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</si>
  <si>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</si>
  <si>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</si>
  <si>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</si>
  <si>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</si>
  <si>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</si>
  <si>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</si>
  <si>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</si>
  <si>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</si>
  <si>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</si>
  <si>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</si>
  <si>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</si>
  <si>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</si>
  <si>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</si>
  <si>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</si>
  <si>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</si>
  <si>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</si>
  <si>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</si>
  <si>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</si>
  <si>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</si>
  <si>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</si>
  <si>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</si>
  <si>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</si>
  <si>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</si>
  <si>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</si>
  <si>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</si>
  <si>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</si>
  <si>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</si>
  <si>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</si>
  <si>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</si>
  <si>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</si>
  <si>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</si>
  <si>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</si>
  <si>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</si>
  <si>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</si>
  <si>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</si>
  <si>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</si>
  <si>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</si>
  <si>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</si>
  <si>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</si>
  <si>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</si>
  <si>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</si>
  <si>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</si>
  <si>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</si>
  <si>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</si>
  <si>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</si>
  <si>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</si>
  <si>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</si>
  <si>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</si>
  <si>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</si>
  <si>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</si>
  <si>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</si>
  <si>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</si>
  <si>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</si>
  <si>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</si>
  <si>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</si>
  <si>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</si>
  <si>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</si>
  <si>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</si>
  <si>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</si>
  <si>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</si>
  <si>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</si>
  <si>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</si>
  <si>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</si>
  <si>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</si>
  <si>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</si>
  <si>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</si>
  <si>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</si>
  <si>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</si>
  <si>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</si>
  <si>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</si>
  <si>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</si>
  <si>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</si>
  <si>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</si>
  <si>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</si>
  <si>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</si>
  <si>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</si>
  <si>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</si>
  <si>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</si>
  <si>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</si>
  <si>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</si>
  <si>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</si>
  <si>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</si>
  <si>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</si>
  <si>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</si>
  <si>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</si>
  <si>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</si>
  <si>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</si>
  <si>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</si>
  <si>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</si>
  <si>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</si>
  <si>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</si>
  <si>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</si>
  <si>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</si>
  <si>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</si>
  <si>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</si>
  <si>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</si>
  <si>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</si>
  <si>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</si>
  <si>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</si>
  <si>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</si>
  <si>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</si>
  <si>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</si>
  <si>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</si>
  <si>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</si>
  <si>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</si>
  <si>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</si>
  <si>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</si>
  <si>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</si>
  <si>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</si>
  <si>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</si>
  <si>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</si>
  <si>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</si>
  <si>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</si>
  <si>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</si>
  <si>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</si>
  <si>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</si>
  <si>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</si>
  <si>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</si>
  <si>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</si>
  <si>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</si>
  <si>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</si>
  <si>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</si>
  <si>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</si>
  <si>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</si>
  <si>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</si>
  <si>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</si>
  <si>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</si>
  <si>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</si>
  <si>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</si>
  <si>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</si>
  <si>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</si>
  <si>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</si>
  <si>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</si>
  <si>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</si>
  <si>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</si>
  <si>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</si>
  <si>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</si>
  <si>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</si>
  <si>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</si>
  <si>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</si>
  <si>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</si>
  <si>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</si>
  <si>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</si>
  <si>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</si>
  <si>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</si>
  <si>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</si>
  <si>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</si>
  <si>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</si>
  <si>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</si>
  <si>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</si>
  <si>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</si>
  <si>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</si>
  <si>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</si>
  <si>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</si>
  <si>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</si>
  <si>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</si>
  <si>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</si>
  <si>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</si>
  <si>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</si>
  <si>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</si>
  <si>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</si>
  <si>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</si>
  <si>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</si>
  <si>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</si>
  <si>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</si>
  <si>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</si>
  <si>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</si>
  <si>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</si>
  <si>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</si>
  <si>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</si>
  <si>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</si>
  <si>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</si>
  <si>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</si>
  <si>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</si>
  <si>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</si>
  <si>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</si>
  <si>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</si>
  <si>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</si>
  <si>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</si>
  <si>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</si>
  <si>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</si>
  <si>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</si>
  <si>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</si>
  <si>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</si>
  <si>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</si>
  <si>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</si>
  <si>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</si>
  <si>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</si>
  <si>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</si>
  <si>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</si>
  <si>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</si>
  <si>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</si>
  <si>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</si>
  <si>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</si>
  <si>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</si>
  <si>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</si>
  <si>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</si>
  <si>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</si>
  <si>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</si>
  <si>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</si>
  <si>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</si>
  <si>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</si>
  <si>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</si>
  <si>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</si>
  <si>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</si>
  <si>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</si>
  <si>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</si>
  <si>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</si>
  <si>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</si>
  <si>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</si>
  <si>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</si>
  <si>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</si>
  <si>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</si>
  <si>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</si>
  <si>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</si>
  <si>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</si>
  <si>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</si>
  <si>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</si>
  <si>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</si>
  <si>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</si>
  <si>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</si>
  <si>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</si>
  <si>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</si>
  <si>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</si>
  <si>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</si>
  <si>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</si>
  <si>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</si>
  <si>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</si>
  <si>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</si>
  <si>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</si>
  <si>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</si>
  <si>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</si>
  <si>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</si>
  <si>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</si>
  <si>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</si>
  <si>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</si>
  <si>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</si>
  <si>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</si>
  <si>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</si>
  <si>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</si>
  <si>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</si>
  <si>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</si>
  <si>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</si>
  <si>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</si>
  <si>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</si>
  <si>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</si>
  <si>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</si>
  <si>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</si>
  <si>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</si>
  <si>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</si>
  <si>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</si>
  <si>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</si>
  <si>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</si>
  <si>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</si>
  <si>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</si>
  <si>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</si>
  <si>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</si>
  <si>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</si>
  <si>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</si>
  <si>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</si>
  <si>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</si>
  <si>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</si>
  <si>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</si>
  <si>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</si>
  <si>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</si>
  <si>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</si>
  <si>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</si>
  <si>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</si>
  <si>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</si>
  <si>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</si>
  <si>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</si>
  <si>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</si>
  <si>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</si>
  <si>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</si>
  <si>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</si>
  <si>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</si>
  <si>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</si>
  <si>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</si>
  <si>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</si>
  <si>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</si>
  <si>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</si>
  <si>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</si>
  <si>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</si>
  <si>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</si>
  <si>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</si>
  <si>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</si>
  <si>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</si>
  <si>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</si>
  <si>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</si>
  <si>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</si>
  <si>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</si>
  <si>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</si>
  <si>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</si>
  <si>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</si>
  <si>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</si>
  <si>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</si>
  <si>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</si>
  <si>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</si>
  <si>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</si>
  <si>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</si>
  <si>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</si>
  <si>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</si>
  <si>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</si>
  <si>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</si>
  <si>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</si>
  <si>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</si>
  <si>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</si>
  <si>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</si>
  <si>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</si>
  <si>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</si>
  <si>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</si>
  <si>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</si>
  <si>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</si>
  <si>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</si>
  <si>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</si>
  <si>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</si>
  <si>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</si>
  <si>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</si>
  <si>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</si>
  <si>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</si>
  <si>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</si>
  <si>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</si>
  <si>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</si>
  <si>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</si>
  <si>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</si>
  <si>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</si>
  <si>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</si>
  <si>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</si>
  <si>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</si>
  <si>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</si>
  <si>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</si>
  <si>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</si>
  <si>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</si>
  <si>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</si>
  <si>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</si>
  <si>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</si>
  <si>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</si>
  <si>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</si>
  <si>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</si>
  <si>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</si>
  <si>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</si>
  <si>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</si>
  <si>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</si>
  <si>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</si>
  <si>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</si>
  <si>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</si>
  <si>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</si>
  <si>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</si>
  <si>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</si>
  <si>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</si>
  <si>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</si>
  <si>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</si>
  <si>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</si>
  <si>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</si>
  <si>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</si>
  <si>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</si>
  <si>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</si>
  <si>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</si>
  <si>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</si>
  <si>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</si>
  <si>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</si>
  <si>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</si>
  <si>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</si>
  <si>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</si>
  <si>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</si>
  <si>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</si>
  <si>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</si>
  <si>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</si>
  <si>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</si>
  <si>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</si>
  <si>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</si>
  <si>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</si>
  <si>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</si>
  <si>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</si>
  <si>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</si>
  <si>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</si>
  <si>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</si>
  <si>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</si>
  <si>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</si>
  <si>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</si>
  <si>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</si>
  <si>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</si>
  <si>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</si>
  <si>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</si>
  <si>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</si>
  <si>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</si>
  <si>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</si>
  <si>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</si>
  <si>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</si>
  <si>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</si>
  <si>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</si>
  <si>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</si>
  <si>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</si>
  <si>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</si>
  <si>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</si>
  <si>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</si>
  <si>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</si>
  <si>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</si>
  <si>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</si>
  <si>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</si>
  <si>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</si>
  <si>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</si>
  <si>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</si>
  <si>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</si>
  <si>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</si>
  <si>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</si>
  <si>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</si>
  <si>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</si>
  <si>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</si>
  <si>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</si>
  <si>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</si>
  <si>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</si>
  <si>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</si>
  <si>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</si>
  <si>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</si>
  <si>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</si>
  <si>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</si>
  <si>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</si>
  <si>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</si>
  <si>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</si>
  <si>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</si>
  <si>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</si>
  <si>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</si>
  <si>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</si>
  <si>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</si>
  <si>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</si>
  <si>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</si>
  <si>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</si>
  <si>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</si>
  <si>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</si>
  <si>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</si>
  <si>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</si>
  <si>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</si>
  <si>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</si>
  <si>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</si>
  <si>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</si>
  <si>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</si>
  <si>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</si>
  <si>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</si>
  <si>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</si>
  <si>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</si>
  <si>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</si>
  <si>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</si>
  <si>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</si>
  <si>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</si>
  <si>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</si>
  <si>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</si>
  <si>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</si>
  <si>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</si>
  <si>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</si>
  <si>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</si>
  <si>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</si>
  <si>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</si>
  <si>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</si>
  <si>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</si>
  <si>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</si>
  <si>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</si>
  <si>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</si>
  <si>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</si>
  <si>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</si>
  <si>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</si>
  <si>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</si>
  <si>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</si>
  <si>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</si>
  <si>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</si>
  <si>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</si>
  <si>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</si>
  <si>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</si>
  <si>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</si>
  <si>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</si>
  <si>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</si>
  <si>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</si>
  <si>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</si>
  <si>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</si>
  <si>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</si>
  <si>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</si>
  <si>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</si>
  <si>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</si>
  <si>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</si>
  <si>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</si>
  <si>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</si>
  <si>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</si>
  <si>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</si>
  <si>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</si>
  <si>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</si>
  <si>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</si>
  <si>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</si>
  <si>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</si>
  <si>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</si>
  <si>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</si>
  <si>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</si>
  <si>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</si>
  <si>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</si>
  <si>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</si>
  <si>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</si>
  <si>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</si>
  <si>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</si>
  <si>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</si>
  <si>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</si>
  <si>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</si>
  <si>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</si>
  <si>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</si>
  <si>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</si>
  <si>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</si>
  <si>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</si>
  <si>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</si>
  <si>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</si>
  <si>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</si>
  <si>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</si>
  <si>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</si>
  <si>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</si>
  <si>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</si>
  <si>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</si>
  <si>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MUNICIPAL DE AGUA POTABLE Y ALCANTARILLADO DE CORTAZAR, GTO.</t>
  </si>
  <si>
    <t>CORRESPONDIENTE DEL 1 DE ENERO AL 31 DE DICIEMBRE DEL 2020</t>
  </si>
  <si>
    <t>Bajo protesta de decir verdad declaramos que los Estados Financieros y sus notas, son razonablemente correctos y son responsabilidad del emisor.</t>
  </si>
  <si>
    <t>Bancos dependencias y otros</t>
  </si>
  <si>
    <t>Depositos de fondos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</si>
</sst>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tabSelected="1" zoomScaleNormal="100" zoomScaleSheetLayoutView="100" workbookViewId="0">
      <pane ySplit="4" topLeftCell="A29" activePane="bottomLeft" state="frozen"/>
      <selection activeCell="A14" sqref="A14:B14"/>
      <selection pane="bottomLeft" activeCell="A45" sqref="A45:E47"/>
    </sheetView>
  </sheetViews>
  <sheetFormatPr baseColWidth="10" defaultColWidth="12.85546875" defaultRowHeight="11.25" x14ac:dyDescent="0.2"/>
  <cols>
    <col min="1" max="1" width="31.7109375" style="4" customWidth="1"/>
    <col min="2" max="2" width="73.85546875" style="4" bestFit="1" customWidth="1"/>
    <col min="3" max="3" width="8" style="4" customWidth="1"/>
    <col min="4" max="4" width="18" style="4" customWidth="1"/>
    <col min="5" max="16384" width="12.85546875" style="4"/>
  </cols>
  <sheetData>
    <row r="1" spans="1:5" ht="18.95" customHeight="1" x14ac:dyDescent="0.2">
      <c r="A1" s="145" t="s">
        <v>626</v>
      </c>
      <c r="B1" s="145"/>
      <c r="C1" s="19"/>
      <c r="D1" s="16" t="s">
        <v>614</v>
      </c>
      <c r="E1" s="17">
        <v>2020</v>
      </c>
    </row>
    <row r="2" spans="1:5" ht="18.95" customHeight="1" x14ac:dyDescent="0.2">
      <c r="A2" s="146" t="s">
        <v>613</v>
      </c>
      <c r="B2" s="146"/>
      <c r="C2" s="38"/>
      <c r="D2" s="16" t="s">
        <v>615</v>
      </c>
      <c r="E2" s="19" t="s">
        <v>617</v>
      </c>
    </row>
    <row r="3" spans="1:5" ht="18.95" customHeight="1" x14ac:dyDescent="0.2">
      <c r="A3" s="147" t="s">
        <v>627</v>
      </c>
      <c r="B3" s="147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4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x14ac:dyDescent="0.2">
      <c r="A36" s="7"/>
      <c r="B36" s="10"/>
    </row>
    <row r="37" spans="1:4" x14ac:dyDescent="0.2">
      <c r="A37" s="7"/>
      <c r="B37" s="8" t="s">
        <v>47</v>
      </c>
    </row>
    <row r="38" spans="1:4" x14ac:dyDescent="0.2">
      <c r="A38" s="7" t="s">
        <v>48</v>
      </c>
      <c r="B38" s="48" t="s">
        <v>32</v>
      </c>
    </row>
    <row r="39" spans="1:4" x14ac:dyDescent="0.2">
      <c r="A39" s="7"/>
      <c r="B39" s="48" t="s">
        <v>33</v>
      </c>
    </row>
    <row r="40" spans="1:4" ht="12" thickBot="1" x14ac:dyDescent="0.25">
      <c r="A40" s="11"/>
      <c r="B40" s="12"/>
    </row>
    <row r="42" spans="1:4" x14ac:dyDescent="0.2">
      <c r="A42" s="139" t="s">
        <v>628</v>
      </c>
      <c r="B42" s="140"/>
      <c r="C42" s="141"/>
      <c r="D42" s="141"/>
    </row>
    <row r="43" spans="1:4" x14ac:dyDescent="0.2">
      <c r="A43" s="140"/>
      <c r="B43" s="140"/>
      <c r="C43" s="141"/>
      <c r="D43" s="141"/>
    </row>
    <row r="44" spans="1:4" x14ac:dyDescent="0.2">
      <c r="A44" s="140"/>
      <c r="B44" s="140"/>
      <c r="C44" s="141"/>
      <c r="D44" s="141"/>
    </row>
    <row r="45" spans="1:4" x14ac:dyDescent="0.2">
      <c r="A45" s="140"/>
      <c r="B45" s="140"/>
      <c r="C45" s="140"/>
      <c r="D45" s="141"/>
    </row>
    <row r="46" spans="1:4" x14ac:dyDescent="0.2">
      <c r="A46" s="142"/>
      <c r="B46" s="142"/>
      <c r="C46" s="148"/>
      <c r="D46" s="148"/>
    </row>
    <row r="47" spans="1:4" x14ac:dyDescent="0.2">
      <c r="A47" s="143"/>
      <c r="B47" s="144"/>
      <c r="C47" s="149"/>
      <c r="D47" s="149"/>
    </row>
  </sheetData>
  <sheetProtection formatCells="0" formatColumns="0" formatRows="0" autoFilter="0" pivotTables="0"/>
  <mergeCells count="5">
    <mergeCell ref="A1:B1"/>
    <mergeCell ref="A2:B2"/>
    <mergeCell ref="A3:B3"/>
    <mergeCell ref="C46:D46"/>
    <mergeCell ref="C47:D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3" t="s">
        <v>626</v>
      </c>
      <c r="B1" s="154"/>
      <c r="C1" s="155"/>
    </row>
    <row r="2" spans="1:3" s="39" customFormat="1" ht="18" customHeight="1" x14ac:dyDescent="0.25">
      <c r="A2" s="156" t="s">
        <v>44</v>
      </c>
      <c r="B2" s="157"/>
      <c r="C2" s="158"/>
    </row>
    <row r="3" spans="1:3" s="39" customFormat="1" ht="18" customHeight="1" x14ac:dyDescent="0.25">
      <c r="A3" s="156" t="s">
        <v>627</v>
      </c>
      <c r="B3" s="157"/>
      <c r="C3" s="158"/>
    </row>
    <row r="4" spans="1:3" s="42" customFormat="1" ht="18" customHeight="1" x14ac:dyDescent="0.2">
      <c r="A4" s="159" t="s">
        <v>624</v>
      </c>
      <c r="B4" s="160"/>
      <c r="C4" s="161"/>
    </row>
    <row r="5" spans="1:3" s="40" customFormat="1" x14ac:dyDescent="0.2">
      <c r="A5" s="60" t="s">
        <v>529</v>
      </c>
      <c r="B5" s="60"/>
      <c r="C5" s="61">
        <v>71710688.099999994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71710688.099999994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2" t="s">
        <v>626</v>
      </c>
      <c r="B1" s="163"/>
      <c r="C1" s="164"/>
    </row>
    <row r="2" spans="1:3" s="43" customFormat="1" ht="18.95" customHeight="1" x14ac:dyDescent="0.25">
      <c r="A2" s="165" t="s">
        <v>45</v>
      </c>
      <c r="B2" s="166"/>
      <c r="C2" s="167"/>
    </row>
    <row r="3" spans="1:3" s="43" customFormat="1" ht="18.95" customHeight="1" x14ac:dyDescent="0.25">
      <c r="A3" s="165" t="s">
        <v>627</v>
      </c>
      <c r="B3" s="166"/>
      <c r="C3" s="167"/>
    </row>
    <row r="4" spans="1:3" s="44" customFormat="1" x14ac:dyDescent="0.2">
      <c r="A4" s="159" t="s">
        <v>624</v>
      </c>
      <c r="B4" s="160"/>
      <c r="C4" s="161"/>
    </row>
    <row r="5" spans="1:3" x14ac:dyDescent="0.2">
      <c r="A5" s="91" t="s">
        <v>542</v>
      </c>
      <c r="B5" s="60"/>
      <c r="C5" s="84">
        <v>62801654.149999999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14807140.539999999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228130.21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250427.19</v>
      </c>
    </row>
    <row r="13" spans="1:3" x14ac:dyDescent="0.2">
      <c r="A13" s="100">
        <v>2.6</v>
      </c>
      <c r="B13" s="83" t="s">
        <v>243</v>
      </c>
      <c r="C13" s="93">
        <v>35336.21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524353.6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13768893.33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2208844.84</v>
      </c>
    </row>
    <row r="31" spans="1:3" x14ac:dyDescent="0.2">
      <c r="A31" s="100" t="s">
        <v>564</v>
      </c>
      <c r="B31" s="83" t="s">
        <v>442</v>
      </c>
      <c r="C31" s="93">
        <v>2208844.84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50203358.450000003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D48" sqref="D48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2" t="s">
        <v>626</v>
      </c>
      <c r="B1" s="168"/>
      <c r="C1" s="168"/>
      <c r="D1" s="168"/>
      <c r="E1" s="168"/>
      <c r="F1" s="168"/>
      <c r="G1" s="29" t="s">
        <v>614</v>
      </c>
      <c r="H1" s="30">
        <v>2020</v>
      </c>
    </row>
    <row r="2" spans="1:10" ht="18.95" customHeight="1" x14ac:dyDescent="0.2">
      <c r="A2" s="152" t="s">
        <v>625</v>
      </c>
      <c r="B2" s="168"/>
      <c r="C2" s="168"/>
      <c r="D2" s="168"/>
      <c r="E2" s="168"/>
      <c r="F2" s="168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9" t="s">
        <v>627</v>
      </c>
      <c r="B3" s="170"/>
      <c r="C3" s="170"/>
      <c r="D3" s="170"/>
      <c r="E3" s="170"/>
      <c r="F3" s="170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34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67312273</v>
      </c>
      <c r="D36" s="36">
        <v>0</v>
      </c>
      <c r="E36" s="36">
        <v>0</v>
      </c>
      <c r="F36" s="36">
        <f t="shared" ref="F36:F47" si="1">C36+D36+E36</f>
        <v>67312273</v>
      </c>
    </row>
    <row r="37" spans="1:6" x14ac:dyDescent="0.2">
      <c r="A37" s="31">
        <v>8120</v>
      </c>
      <c r="B37" s="31" t="s">
        <v>96</v>
      </c>
      <c r="C37" s="36">
        <v>67312273</v>
      </c>
      <c r="D37" s="36">
        <v>0</v>
      </c>
      <c r="E37" s="36">
        <v>0</v>
      </c>
      <c r="F37" s="36">
        <f t="shared" si="1"/>
        <v>67312273</v>
      </c>
    </row>
    <row r="38" spans="1:6" x14ac:dyDescent="0.2">
      <c r="A38" s="31">
        <v>8130</v>
      </c>
      <c r="B38" s="31" t="s">
        <v>95</v>
      </c>
      <c r="C38" s="36">
        <v>67312273</v>
      </c>
      <c r="D38" s="36">
        <v>9772020.6799999997</v>
      </c>
      <c r="E38" s="36">
        <v>5373605.5800000001</v>
      </c>
      <c r="F38" s="36">
        <f>C38+D38-E38</f>
        <v>71710688.100000009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71710688.099999994</v>
      </c>
      <c r="F39" s="36">
        <f t="shared" si="1"/>
        <v>71710688.099999994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71710688.099999994</v>
      </c>
      <c r="F40" s="36">
        <f t="shared" si="1"/>
        <v>71710688.099999994</v>
      </c>
    </row>
    <row r="41" spans="1:6" x14ac:dyDescent="0.2">
      <c r="A41" s="31">
        <v>8210</v>
      </c>
      <c r="B41" s="31" t="s">
        <v>92</v>
      </c>
      <c r="C41" s="36">
        <v>67312273</v>
      </c>
      <c r="D41" s="36">
        <v>0</v>
      </c>
      <c r="E41" s="36">
        <v>0</v>
      </c>
      <c r="F41" s="36">
        <f t="shared" si="1"/>
        <v>67312273</v>
      </c>
    </row>
    <row r="42" spans="1:6" x14ac:dyDescent="0.2">
      <c r="A42" s="31">
        <v>8220</v>
      </c>
      <c r="B42" s="31" t="s">
        <v>91</v>
      </c>
      <c r="C42" s="36">
        <v>67312273</v>
      </c>
      <c r="D42" s="36">
        <v>0</v>
      </c>
      <c r="E42" s="36">
        <v>0</v>
      </c>
      <c r="F42" s="36">
        <f t="shared" si="1"/>
        <v>67312273</v>
      </c>
    </row>
    <row r="43" spans="1:6" x14ac:dyDescent="0.2">
      <c r="A43" s="31">
        <v>8230</v>
      </c>
      <c r="B43" s="31" t="s">
        <v>90</v>
      </c>
      <c r="C43" s="36">
        <v>67312273</v>
      </c>
      <c r="D43" s="36">
        <v>19386574.620000001</v>
      </c>
      <c r="E43" s="36">
        <v>14988159.52</v>
      </c>
      <c r="F43" s="36">
        <f>C43+D43-E43</f>
        <v>71710688.100000009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1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62801654.149999999</v>
      </c>
      <c r="E45" s="36">
        <v>0</v>
      </c>
      <c r="F45" s="36">
        <f t="shared" si="1"/>
        <v>62801654.149999999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62801654.149999999</v>
      </c>
      <c r="E46" s="36">
        <v>0</v>
      </c>
      <c r="F46" s="36">
        <f t="shared" si="1"/>
        <v>62801654.149999999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62328528.829999998</v>
      </c>
      <c r="E47" s="36">
        <v>0</v>
      </c>
      <c r="F47" s="36">
        <f t="shared" si="1"/>
        <v>62328528.829999998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6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71" t="s">
        <v>35</v>
      </c>
      <c r="B5" s="171"/>
      <c r="C5" s="171"/>
      <c r="D5" s="171"/>
      <c r="E5" s="171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72" t="s">
        <v>37</v>
      </c>
      <c r="C10" s="172"/>
      <c r="D10" s="172"/>
      <c r="E10" s="172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72" t="s">
        <v>39</v>
      </c>
      <c r="C12" s="172"/>
      <c r="D12" s="172"/>
      <c r="E12" s="172"/>
    </row>
    <row r="13" spans="1:8" s="129" customFormat="1" ht="26.1" customHeight="1" x14ac:dyDescent="0.2">
      <c r="A13" s="133" t="s">
        <v>608</v>
      </c>
      <c r="B13" s="172" t="s">
        <v>40</v>
      </c>
      <c r="C13" s="172"/>
      <c r="D13" s="172"/>
      <c r="E13" s="172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opLeftCell="A138" zoomScale="106" zoomScaleNormal="106" workbookViewId="0">
      <selection activeCell="C173" sqref="C173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50" t="s">
        <v>626</v>
      </c>
      <c r="B1" s="151"/>
      <c r="C1" s="151"/>
      <c r="D1" s="151"/>
      <c r="E1" s="151"/>
      <c r="F1" s="151"/>
      <c r="G1" s="16" t="s">
        <v>614</v>
      </c>
      <c r="H1" s="27">
        <v>2020</v>
      </c>
    </row>
    <row r="2" spans="1:8" s="18" customFormat="1" ht="18.95" customHeight="1" x14ac:dyDescent="0.25">
      <c r="A2" s="150" t="s">
        <v>618</v>
      </c>
      <c r="B2" s="151"/>
      <c r="C2" s="151"/>
      <c r="D2" s="151"/>
      <c r="E2" s="151"/>
      <c r="F2" s="151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50" t="s">
        <v>627</v>
      </c>
      <c r="B3" s="151"/>
      <c r="C3" s="151"/>
      <c r="D3" s="151"/>
      <c r="E3" s="151"/>
      <c r="F3" s="151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1111</v>
      </c>
      <c r="B8" s="22" t="s">
        <v>487</v>
      </c>
      <c r="C8" s="26">
        <v>10000</v>
      </c>
    </row>
    <row r="9" spans="1:8" x14ac:dyDescent="0.2">
      <c r="A9" s="24">
        <v>1113</v>
      </c>
      <c r="B9" s="22" t="s">
        <v>629</v>
      </c>
      <c r="C9" s="26">
        <v>37039554.340000004</v>
      </c>
    </row>
    <row r="10" spans="1:8" x14ac:dyDescent="0.2">
      <c r="A10" s="24">
        <v>1114</v>
      </c>
      <c r="B10" s="22" t="s">
        <v>198</v>
      </c>
      <c r="C10" s="26">
        <v>7988979.3899999997</v>
      </c>
    </row>
    <row r="11" spans="1:8" x14ac:dyDescent="0.2">
      <c r="A11" s="24">
        <v>1115</v>
      </c>
      <c r="B11" s="22" t="s">
        <v>199</v>
      </c>
      <c r="C11" s="26">
        <v>1430819.1</v>
      </c>
    </row>
    <row r="12" spans="1:8" x14ac:dyDescent="0.2">
      <c r="A12" s="24">
        <v>1116</v>
      </c>
      <c r="B12" s="22" t="s">
        <v>630</v>
      </c>
      <c r="C12" s="26">
        <v>206080.6</v>
      </c>
    </row>
    <row r="13" spans="1:8" x14ac:dyDescent="0.2">
      <c r="A13" s="24">
        <v>1121</v>
      </c>
      <c r="B13" s="22" t="s">
        <v>200</v>
      </c>
      <c r="C13" s="26">
        <v>0</v>
      </c>
    </row>
    <row r="14" spans="1:8" x14ac:dyDescent="0.2">
      <c r="A14" s="24">
        <v>1211</v>
      </c>
      <c r="B14" s="22" t="s">
        <v>201</v>
      </c>
      <c r="C14" s="26">
        <v>0</v>
      </c>
    </row>
    <row r="16" spans="1:8" x14ac:dyDescent="0.2">
      <c r="A16" s="21" t="s">
        <v>155</v>
      </c>
      <c r="B16" s="21"/>
      <c r="C16" s="21"/>
      <c r="D16" s="21"/>
      <c r="E16" s="21"/>
      <c r="F16" s="21"/>
      <c r="G16" s="21"/>
      <c r="H16" s="21"/>
    </row>
    <row r="17" spans="1:8" x14ac:dyDescent="0.2">
      <c r="A17" s="23" t="s">
        <v>147</v>
      </c>
      <c r="B17" s="23" t="s">
        <v>144</v>
      </c>
      <c r="C17" s="23" t="s">
        <v>145</v>
      </c>
      <c r="D17" s="23">
        <v>2019</v>
      </c>
      <c r="E17" s="23">
        <v>2018</v>
      </c>
      <c r="F17" s="23">
        <v>2017</v>
      </c>
      <c r="G17" s="23">
        <v>2016</v>
      </c>
      <c r="H17" s="23" t="s">
        <v>188</v>
      </c>
    </row>
    <row r="18" spans="1:8" x14ac:dyDescent="0.2">
      <c r="A18" s="24">
        <v>1122</v>
      </c>
      <c r="B18" s="22" t="s">
        <v>202</v>
      </c>
      <c r="C18" s="26">
        <v>2419588.6800000002</v>
      </c>
      <c r="D18" s="26">
        <v>4849885.95</v>
      </c>
      <c r="E18" s="26">
        <v>4516318.8499999996</v>
      </c>
      <c r="F18" s="26">
        <v>4874638.2300000004</v>
      </c>
      <c r="G18" s="26">
        <v>4108691.21</v>
      </c>
    </row>
    <row r="19" spans="1:8" x14ac:dyDescent="0.2">
      <c r="A19" s="24">
        <v>1124</v>
      </c>
      <c r="B19" s="22" t="s">
        <v>203</v>
      </c>
      <c r="C19" s="26">
        <v>-0.68</v>
      </c>
      <c r="D19" s="26">
        <v>-0.68</v>
      </c>
      <c r="E19" s="26">
        <v>-0.68</v>
      </c>
      <c r="F19" s="26">
        <v>-0.68</v>
      </c>
      <c r="G19" s="26">
        <v>-0.68</v>
      </c>
    </row>
    <row r="21" spans="1:8" x14ac:dyDescent="0.2">
      <c r="A21" s="21" t="s">
        <v>156</v>
      </c>
      <c r="B21" s="21"/>
      <c r="C21" s="21"/>
      <c r="D21" s="21"/>
      <c r="E21" s="21"/>
      <c r="F21" s="21"/>
      <c r="G21" s="21"/>
      <c r="H21" s="21"/>
    </row>
    <row r="22" spans="1:8" x14ac:dyDescent="0.2">
      <c r="A22" s="23" t="s">
        <v>147</v>
      </c>
      <c r="B22" s="23" t="s">
        <v>144</v>
      </c>
      <c r="C22" s="23" t="s">
        <v>145</v>
      </c>
      <c r="D22" s="23" t="s">
        <v>204</v>
      </c>
      <c r="E22" s="23" t="s">
        <v>205</v>
      </c>
      <c r="F22" s="23" t="s">
        <v>206</v>
      </c>
      <c r="G22" s="23" t="s">
        <v>207</v>
      </c>
      <c r="H22" s="23" t="s">
        <v>208</v>
      </c>
    </row>
    <row r="23" spans="1:8" x14ac:dyDescent="0.2">
      <c r="A23" s="24">
        <v>1123</v>
      </c>
      <c r="B23" s="22" t="s">
        <v>209</v>
      </c>
      <c r="C23" s="26">
        <v>-8.85</v>
      </c>
      <c r="D23" s="26">
        <v>-8.85</v>
      </c>
      <c r="E23" s="26">
        <v>0</v>
      </c>
      <c r="F23" s="26">
        <v>0</v>
      </c>
      <c r="G23" s="26">
        <v>0</v>
      </c>
    </row>
    <row r="24" spans="1:8" x14ac:dyDescent="0.2">
      <c r="A24" s="24">
        <v>1125</v>
      </c>
      <c r="B24" s="22" t="s">
        <v>210</v>
      </c>
      <c r="C24" s="26">
        <v>17000</v>
      </c>
      <c r="D24" s="26">
        <v>17000</v>
      </c>
      <c r="E24" s="26">
        <v>0</v>
      </c>
      <c r="F24" s="26">
        <v>0</v>
      </c>
      <c r="G24" s="26">
        <v>0</v>
      </c>
    </row>
    <row r="25" spans="1:8" x14ac:dyDescent="0.2">
      <c r="A25" s="24">
        <v>1126</v>
      </c>
      <c r="B25" s="22" t="s">
        <v>587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1129</v>
      </c>
      <c r="B26" s="22" t="s">
        <v>588</v>
      </c>
      <c r="C26" s="26">
        <v>172744.28</v>
      </c>
      <c r="D26" s="26">
        <v>172744.28</v>
      </c>
      <c r="E26" s="26">
        <v>0</v>
      </c>
      <c r="F26" s="26">
        <v>0</v>
      </c>
      <c r="G26" s="26">
        <v>0</v>
      </c>
    </row>
    <row r="27" spans="1:8" x14ac:dyDescent="0.2">
      <c r="A27" s="24">
        <v>1131</v>
      </c>
      <c r="B27" s="22" t="s">
        <v>211</v>
      </c>
      <c r="C27" s="26">
        <v>0.18</v>
      </c>
      <c r="D27" s="26">
        <v>0.18</v>
      </c>
      <c r="E27" s="26">
        <v>0</v>
      </c>
      <c r="F27" s="26">
        <v>0</v>
      </c>
      <c r="G27" s="26">
        <v>0</v>
      </c>
    </row>
    <row r="28" spans="1:8" x14ac:dyDescent="0.2">
      <c r="A28" s="24">
        <v>1132</v>
      </c>
      <c r="B28" s="22" t="s">
        <v>212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8" x14ac:dyDescent="0.2">
      <c r="A29" s="24">
        <v>1133</v>
      </c>
      <c r="B29" s="22" t="s">
        <v>213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8" x14ac:dyDescent="0.2">
      <c r="A30" s="24">
        <v>1134</v>
      </c>
      <c r="B30" s="22" t="s">
        <v>214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8" x14ac:dyDescent="0.2">
      <c r="A31" s="24">
        <v>1139</v>
      </c>
      <c r="B31" s="22" t="s">
        <v>215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3" spans="1:8" x14ac:dyDescent="0.2">
      <c r="A33" s="21" t="s">
        <v>589</v>
      </c>
      <c r="B33" s="21"/>
      <c r="C33" s="21"/>
      <c r="D33" s="21"/>
      <c r="E33" s="21"/>
      <c r="F33" s="21"/>
      <c r="G33" s="21"/>
      <c r="H33" s="21"/>
    </row>
    <row r="34" spans="1:8" x14ac:dyDescent="0.2">
      <c r="A34" s="23" t="s">
        <v>147</v>
      </c>
      <c r="B34" s="23" t="s">
        <v>144</v>
      </c>
      <c r="C34" s="23" t="s">
        <v>145</v>
      </c>
      <c r="D34" s="23" t="s">
        <v>159</v>
      </c>
      <c r="E34" s="23" t="s">
        <v>158</v>
      </c>
      <c r="F34" s="23" t="s">
        <v>216</v>
      </c>
      <c r="G34" s="23" t="s">
        <v>161</v>
      </c>
      <c r="H34" s="23"/>
    </row>
    <row r="35" spans="1:8" x14ac:dyDescent="0.2">
      <c r="A35" s="24">
        <v>1140</v>
      </c>
      <c r="B35" s="22" t="s">
        <v>217</v>
      </c>
      <c r="C35" s="26">
        <f>SUM(C36:C40)</f>
        <v>0</v>
      </c>
    </row>
    <row r="36" spans="1:8" x14ac:dyDescent="0.2">
      <c r="A36" s="24">
        <v>1141</v>
      </c>
      <c r="B36" s="22" t="s">
        <v>218</v>
      </c>
      <c r="C36" s="26">
        <v>0</v>
      </c>
    </row>
    <row r="37" spans="1:8" x14ac:dyDescent="0.2">
      <c r="A37" s="24">
        <v>1142</v>
      </c>
      <c r="B37" s="22" t="s">
        <v>219</v>
      </c>
      <c r="C37" s="26">
        <v>0</v>
      </c>
    </row>
    <row r="38" spans="1:8" x14ac:dyDescent="0.2">
      <c r="A38" s="24">
        <v>1143</v>
      </c>
      <c r="B38" s="22" t="s">
        <v>220</v>
      </c>
      <c r="C38" s="26">
        <v>0</v>
      </c>
    </row>
    <row r="39" spans="1:8" x14ac:dyDescent="0.2">
      <c r="A39" s="24">
        <v>1144</v>
      </c>
      <c r="B39" s="22" t="s">
        <v>221</v>
      </c>
      <c r="C39" s="26">
        <v>0</v>
      </c>
    </row>
    <row r="40" spans="1:8" x14ac:dyDescent="0.2">
      <c r="A40" s="24">
        <v>1145</v>
      </c>
      <c r="B40" s="22" t="s">
        <v>222</v>
      </c>
      <c r="C40" s="26">
        <v>0</v>
      </c>
    </row>
    <row r="42" spans="1:8" x14ac:dyDescent="0.2">
      <c r="A42" s="21" t="s">
        <v>223</v>
      </c>
      <c r="B42" s="21"/>
      <c r="C42" s="21"/>
      <c r="D42" s="21"/>
      <c r="E42" s="21"/>
      <c r="F42" s="21"/>
      <c r="G42" s="21"/>
      <c r="H42" s="21"/>
    </row>
    <row r="43" spans="1:8" x14ac:dyDescent="0.2">
      <c r="A43" s="23" t="s">
        <v>147</v>
      </c>
      <c r="B43" s="23" t="s">
        <v>144</v>
      </c>
      <c r="C43" s="23" t="s">
        <v>145</v>
      </c>
      <c r="D43" s="23" t="s">
        <v>157</v>
      </c>
      <c r="E43" s="23" t="s">
        <v>160</v>
      </c>
      <c r="F43" s="23" t="s">
        <v>224</v>
      </c>
      <c r="G43" s="23"/>
      <c r="H43" s="23"/>
    </row>
    <row r="44" spans="1:8" x14ac:dyDescent="0.2">
      <c r="A44" s="24">
        <v>1150</v>
      </c>
      <c r="B44" s="22" t="s">
        <v>225</v>
      </c>
      <c r="C44" s="26">
        <f>C45</f>
        <v>1132258.25</v>
      </c>
    </row>
    <row r="45" spans="1:8" x14ac:dyDescent="0.2">
      <c r="A45" s="24">
        <v>1151</v>
      </c>
      <c r="B45" s="22" t="s">
        <v>226</v>
      </c>
      <c r="C45" s="26">
        <v>1132258.25</v>
      </c>
    </row>
    <row r="47" spans="1:8" x14ac:dyDescent="0.2">
      <c r="A47" s="21" t="s">
        <v>162</v>
      </c>
      <c r="B47" s="21"/>
      <c r="C47" s="21"/>
      <c r="D47" s="21"/>
      <c r="E47" s="21"/>
      <c r="F47" s="21"/>
      <c r="G47" s="21"/>
      <c r="H47" s="21"/>
    </row>
    <row r="48" spans="1:8" x14ac:dyDescent="0.2">
      <c r="A48" s="23" t="s">
        <v>147</v>
      </c>
      <c r="B48" s="23" t="s">
        <v>144</v>
      </c>
      <c r="C48" s="23" t="s">
        <v>145</v>
      </c>
      <c r="D48" s="23" t="s">
        <v>146</v>
      </c>
      <c r="E48" s="23" t="s">
        <v>208</v>
      </c>
      <c r="F48" s="23"/>
      <c r="G48" s="23"/>
      <c r="H48" s="23"/>
    </row>
    <row r="49" spans="1:9" x14ac:dyDescent="0.2">
      <c r="A49" s="24">
        <v>1213</v>
      </c>
      <c r="B49" s="22" t="s">
        <v>227</v>
      </c>
      <c r="C49" s="26">
        <v>0</v>
      </c>
    </row>
    <row r="51" spans="1:9" x14ac:dyDescent="0.2">
      <c r="A51" s="21" t="s">
        <v>163</v>
      </c>
      <c r="B51" s="21"/>
      <c r="C51" s="21"/>
      <c r="D51" s="21"/>
      <c r="E51" s="21"/>
      <c r="F51" s="21"/>
      <c r="G51" s="21"/>
      <c r="H51" s="21"/>
    </row>
    <row r="52" spans="1:9" x14ac:dyDescent="0.2">
      <c r="A52" s="23" t="s">
        <v>147</v>
      </c>
      <c r="B52" s="23" t="s">
        <v>144</v>
      </c>
      <c r="C52" s="23" t="s">
        <v>145</v>
      </c>
      <c r="D52" s="23"/>
      <c r="E52" s="23"/>
      <c r="F52" s="23"/>
      <c r="G52" s="23"/>
      <c r="H52" s="23"/>
    </row>
    <row r="53" spans="1:9" x14ac:dyDescent="0.2">
      <c r="A53" s="24">
        <v>1214</v>
      </c>
      <c r="B53" s="22" t="s">
        <v>228</v>
      </c>
      <c r="C53" s="26">
        <v>0</v>
      </c>
    </row>
    <row r="55" spans="1:9" x14ac:dyDescent="0.2">
      <c r="A55" s="21" t="s">
        <v>167</v>
      </c>
      <c r="B55" s="21"/>
      <c r="C55" s="21"/>
      <c r="D55" s="21"/>
      <c r="E55" s="21"/>
      <c r="F55" s="21"/>
      <c r="G55" s="21"/>
      <c r="H55" s="21"/>
      <c r="I55" s="21"/>
    </row>
    <row r="56" spans="1:9" x14ac:dyDescent="0.2">
      <c r="A56" s="23" t="s">
        <v>147</v>
      </c>
      <c r="B56" s="23" t="s">
        <v>144</v>
      </c>
      <c r="C56" s="23" t="s">
        <v>145</v>
      </c>
      <c r="D56" s="23" t="s">
        <v>164</v>
      </c>
      <c r="E56" s="23" t="s">
        <v>165</v>
      </c>
      <c r="F56" s="23" t="s">
        <v>157</v>
      </c>
      <c r="G56" s="23" t="s">
        <v>229</v>
      </c>
      <c r="H56" s="23" t="s">
        <v>166</v>
      </c>
      <c r="I56" s="23" t="s">
        <v>230</v>
      </c>
    </row>
    <row r="57" spans="1:9" x14ac:dyDescent="0.2">
      <c r="A57" s="24">
        <v>1230</v>
      </c>
      <c r="B57" s="22" t="s">
        <v>231</v>
      </c>
      <c r="C57" s="26">
        <f>SUM(C58:C64)</f>
        <v>118094415.79000001</v>
      </c>
      <c r="D57" s="26">
        <f>SUM(D58:D64)</f>
        <v>0</v>
      </c>
      <c r="E57" s="26">
        <f>SUM(E58:E64)</f>
        <v>-28283048</v>
      </c>
    </row>
    <row r="58" spans="1:9" x14ac:dyDescent="0.2">
      <c r="A58" s="24">
        <v>1231</v>
      </c>
      <c r="B58" s="22" t="s">
        <v>232</v>
      </c>
      <c r="C58" s="26">
        <v>2518030.17</v>
      </c>
      <c r="D58" s="26">
        <v>0</v>
      </c>
      <c r="E58" s="26">
        <v>0</v>
      </c>
    </row>
    <row r="59" spans="1:9" x14ac:dyDescent="0.2">
      <c r="A59" s="24">
        <v>1232</v>
      </c>
      <c r="B59" s="22" t="s">
        <v>233</v>
      </c>
      <c r="C59" s="26">
        <v>0</v>
      </c>
      <c r="D59" s="26">
        <v>0</v>
      </c>
      <c r="E59" s="26">
        <v>0</v>
      </c>
    </row>
    <row r="60" spans="1:9" x14ac:dyDescent="0.2">
      <c r="A60" s="24">
        <v>1233</v>
      </c>
      <c r="B60" s="22" t="s">
        <v>234</v>
      </c>
      <c r="C60" s="26">
        <v>3342729.2</v>
      </c>
      <c r="D60" s="26">
        <v>0</v>
      </c>
      <c r="E60" s="26">
        <v>-1768100.91</v>
      </c>
    </row>
    <row r="61" spans="1:9" x14ac:dyDescent="0.2">
      <c r="A61" s="24">
        <v>1234</v>
      </c>
      <c r="B61" s="22" t="s">
        <v>235</v>
      </c>
      <c r="C61" s="26">
        <v>93577173.790000007</v>
      </c>
      <c r="D61" s="26">
        <v>0</v>
      </c>
      <c r="E61" s="26">
        <v>-26514947.09</v>
      </c>
    </row>
    <row r="62" spans="1:9" x14ac:dyDescent="0.2">
      <c r="A62" s="24">
        <v>1235</v>
      </c>
      <c r="B62" s="22" t="s">
        <v>236</v>
      </c>
      <c r="C62" s="26">
        <v>18656482.629999999</v>
      </c>
      <c r="D62" s="26">
        <v>0</v>
      </c>
      <c r="E62" s="26">
        <v>0</v>
      </c>
    </row>
    <row r="63" spans="1:9" x14ac:dyDescent="0.2">
      <c r="A63" s="24">
        <v>1236</v>
      </c>
      <c r="B63" s="22" t="s">
        <v>237</v>
      </c>
      <c r="C63" s="26">
        <v>0</v>
      </c>
      <c r="D63" s="26">
        <v>0</v>
      </c>
      <c r="E63" s="26">
        <v>0</v>
      </c>
    </row>
    <row r="64" spans="1:9" x14ac:dyDescent="0.2">
      <c r="A64" s="24">
        <v>1239</v>
      </c>
      <c r="B64" s="22" t="s">
        <v>238</v>
      </c>
      <c r="C64" s="26">
        <v>0</v>
      </c>
      <c r="D64" s="26">
        <v>0</v>
      </c>
      <c r="E64" s="26">
        <v>0</v>
      </c>
    </row>
    <row r="65" spans="1:9" x14ac:dyDescent="0.2">
      <c r="A65" s="24">
        <v>1240</v>
      </c>
      <c r="B65" s="22" t="s">
        <v>239</v>
      </c>
      <c r="C65" s="26">
        <f>SUM(C66:C73)</f>
        <v>17344114.07</v>
      </c>
      <c r="D65" s="26">
        <f t="shared" ref="D65:E65" si="0">SUM(D66:D73)</f>
        <v>2110130.88</v>
      </c>
      <c r="E65" s="26">
        <f t="shared" si="0"/>
        <v>-10468721.129999999</v>
      </c>
    </row>
    <row r="66" spans="1:9" x14ac:dyDescent="0.2">
      <c r="A66" s="24">
        <v>1241</v>
      </c>
      <c r="B66" s="22" t="s">
        <v>240</v>
      </c>
      <c r="C66" s="26">
        <v>2663812.16</v>
      </c>
      <c r="D66" s="26">
        <v>185295.52</v>
      </c>
      <c r="E66" s="26">
        <v>-2720128.15</v>
      </c>
    </row>
    <row r="67" spans="1:9" x14ac:dyDescent="0.2">
      <c r="A67" s="24">
        <v>1242</v>
      </c>
      <c r="B67" s="22" t="s">
        <v>241</v>
      </c>
      <c r="C67" s="26">
        <v>236778.98</v>
      </c>
      <c r="D67" s="26">
        <v>21999.200000000001</v>
      </c>
      <c r="E67" s="26">
        <v>-75479.539999999994</v>
      </c>
    </row>
    <row r="68" spans="1:9" x14ac:dyDescent="0.2">
      <c r="A68" s="24">
        <v>1243</v>
      </c>
      <c r="B68" s="22" t="s">
        <v>242</v>
      </c>
      <c r="C68" s="26">
        <v>261697.59</v>
      </c>
      <c r="D68" s="26">
        <v>42450.42</v>
      </c>
      <c r="E68" s="26">
        <v>-45055.01</v>
      </c>
    </row>
    <row r="69" spans="1:9" x14ac:dyDescent="0.2">
      <c r="A69" s="24">
        <v>1244</v>
      </c>
      <c r="B69" s="22" t="s">
        <v>243</v>
      </c>
      <c r="C69" s="26">
        <v>8771946.1099999994</v>
      </c>
      <c r="D69" s="26">
        <v>1694152.55</v>
      </c>
      <c r="E69" s="26">
        <v>-7655239.4299999997</v>
      </c>
    </row>
    <row r="70" spans="1:9" x14ac:dyDescent="0.2">
      <c r="A70" s="24">
        <v>1245</v>
      </c>
      <c r="B70" s="22" t="s">
        <v>244</v>
      </c>
      <c r="C70" s="26">
        <v>0</v>
      </c>
      <c r="D70" s="26">
        <v>0</v>
      </c>
      <c r="E70" s="26">
        <v>0</v>
      </c>
    </row>
    <row r="71" spans="1:9" x14ac:dyDescent="0.2">
      <c r="A71" s="24">
        <v>1246</v>
      </c>
      <c r="B71" s="22" t="s">
        <v>245</v>
      </c>
      <c r="C71" s="26">
        <v>5409879.2300000004</v>
      </c>
      <c r="D71" s="26">
        <v>166233.19</v>
      </c>
      <c r="E71" s="26">
        <v>27181</v>
      </c>
    </row>
    <row r="72" spans="1:9" x14ac:dyDescent="0.2">
      <c r="A72" s="24">
        <v>1247</v>
      </c>
      <c r="B72" s="22" t="s">
        <v>246</v>
      </c>
      <c r="C72" s="26">
        <v>0</v>
      </c>
      <c r="D72" s="26">
        <v>0</v>
      </c>
      <c r="E72" s="26">
        <v>0</v>
      </c>
    </row>
    <row r="73" spans="1:9" x14ac:dyDescent="0.2">
      <c r="A73" s="24">
        <v>1248</v>
      </c>
      <c r="B73" s="22" t="s">
        <v>247</v>
      </c>
      <c r="C73" s="26">
        <v>0</v>
      </c>
      <c r="D73" s="26">
        <v>0</v>
      </c>
      <c r="E73" s="26">
        <v>0</v>
      </c>
    </row>
    <row r="75" spans="1:9" x14ac:dyDescent="0.2">
      <c r="A75" s="21" t="s">
        <v>168</v>
      </c>
      <c r="B75" s="21"/>
      <c r="C75" s="21"/>
      <c r="D75" s="21"/>
      <c r="E75" s="21"/>
      <c r="F75" s="21"/>
      <c r="G75" s="21"/>
      <c r="H75" s="21"/>
      <c r="I75" s="21"/>
    </row>
    <row r="76" spans="1:9" x14ac:dyDescent="0.2">
      <c r="A76" s="23" t="s">
        <v>147</v>
      </c>
      <c r="B76" s="23" t="s">
        <v>144</v>
      </c>
      <c r="C76" s="23" t="s">
        <v>145</v>
      </c>
      <c r="D76" s="23" t="s">
        <v>169</v>
      </c>
      <c r="E76" s="23" t="s">
        <v>248</v>
      </c>
      <c r="F76" s="23" t="s">
        <v>157</v>
      </c>
      <c r="G76" s="23" t="s">
        <v>229</v>
      </c>
      <c r="H76" s="23" t="s">
        <v>166</v>
      </c>
      <c r="I76" s="23" t="s">
        <v>230</v>
      </c>
    </row>
    <row r="77" spans="1:9" x14ac:dyDescent="0.2">
      <c r="A77" s="24">
        <v>1250</v>
      </c>
      <c r="B77" s="22" t="s">
        <v>249</v>
      </c>
      <c r="C77" s="26">
        <f>SUM(C78:C82)</f>
        <v>8308371.4500000002</v>
      </c>
      <c r="D77" s="26">
        <f>SUM(D78:D82)</f>
        <v>4801.84</v>
      </c>
      <c r="E77" s="26">
        <f>SUM(E78:E82)</f>
        <v>-5414745.3899999997</v>
      </c>
    </row>
    <row r="78" spans="1:9" x14ac:dyDescent="0.2">
      <c r="A78" s="24">
        <v>1251</v>
      </c>
      <c r="B78" s="22" t="s">
        <v>250</v>
      </c>
      <c r="C78" s="26">
        <v>48018.41</v>
      </c>
      <c r="D78" s="26">
        <v>4801.84</v>
      </c>
      <c r="E78" s="26">
        <v>-12670.84</v>
      </c>
    </row>
    <row r="79" spans="1:9" x14ac:dyDescent="0.2">
      <c r="A79" s="24">
        <v>1252</v>
      </c>
      <c r="B79" s="22" t="s">
        <v>251</v>
      </c>
      <c r="C79" s="26">
        <v>0</v>
      </c>
      <c r="D79" s="26">
        <v>0</v>
      </c>
      <c r="E79" s="26">
        <v>0</v>
      </c>
    </row>
    <row r="80" spans="1:9" x14ac:dyDescent="0.2">
      <c r="A80" s="24">
        <v>1253</v>
      </c>
      <c r="B80" s="22" t="s">
        <v>252</v>
      </c>
      <c r="C80" s="26">
        <v>8037688</v>
      </c>
      <c r="D80" s="26">
        <v>0</v>
      </c>
      <c r="E80" s="26">
        <v>-5323917.25</v>
      </c>
    </row>
    <row r="81" spans="1:8" x14ac:dyDescent="0.2">
      <c r="A81" s="24">
        <v>1254</v>
      </c>
      <c r="B81" s="22" t="s">
        <v>253</v>
      </c>
      <c r="C81" s="26">
        <v>222665.04</v>
      </c>
      <c r="D81" s="26">
        <v>0</v>
      </c>
      <c r="E81" s="26">
        <v>-78157.3</v>
      </c>
    </row>
    <row r="82" spans="1:8" x14ac:dyDescent="0.2">
      <c r="A82" s="24">
        <v>1259</v>
      </c>
      <c r="B82" s="22" t="s">
        <v>254</v>
      </c>
      <c r="C82" s="26">
        <v>0</v>
      </c>
      <c r="D82" s="26">
        <v>0</v>
      </c>
      <c r="E82" s="26">
        <v>0</v>
      </c>
    </row>
    <row r="83" spans="1:8" x14ac:dyDescent="0.2">
      <c r="A83" s="24">
        <v>1270</v>
      </c>
      <c r="B83" s="22" t="s">
        <v>255</v>
      </c>
      <c r="C83" s="26">
        <f>SUM(C84:C89)</f>
        <v>339114.27</v>
      </c>
      <c r="D83" s="26">
        <f>SUM(D84:D89)</f>
        <v>0</v>
      </c>
      <c r="E83" s="26">
        <f>SUM(E84:E89)</f>
        <v>339114.27</v>
      </c>
    </row>
    <row r="84" spans="1:8" x14ac:dyDescent="0.2">
      <c r="A84" s="24">
        <v>1271</v>
      </c>
      <c r="B84" s="22" t="s">
        <v>256</v>
      </c>
      <c r="C84" s="26">
        <v>0</v>
      </c>
      <c r="D84" s="26">
        <v>0</v>
      </c>
      <c r="E84" s="26">
        <v>0</v>
      </c>
    </row>
    <row r="85" spans="1:8" x14ac:dyDescent="0.2">
      <c r="A85" s="24">
        <v>1272</v>
      </c>
      <c r="B85" s="22" t="s">
        <v>257</v>
      </c>
      <c r="C85" s="26">
        <v>0</v>
      </c>
      <c r="D85" s="26">
        <v>0</v>
      </c>
      <c r="E85" s="26">
        <v>0</v>
      </c>
    </row>
    <row r="86" spans="1:8" x14ac:dyDescent="0.2">
      <c r="A86" s="24">
        <v>1273</v>
      </c>
      <c r="B86" s="22" t="s">
        <v>258</v>
      </c>
      <c r="C86" s="26">
        <v>339114.27</v>
      </c>
      <c r="D86" s="26">
        <v>0</v>
      </c>
      <c r="E86" s="26">
        <v>339114.27</v>
      </c>
    </row>
    <row r="87" spans="1:8" x14ac:dyDescent="0.2">
      <c r="A87" s="24">
        <v>1274</v>
      </c>
      <c r="B87" s="22" t="s">
        <v>259</v>
      </c>
      <c r="C87" s="26">
        <v>0</v>
      </c>
      <c r="D87" s="26">
        <v>0</v>
      </c>
      <c r="E87" s="26">
        <v>0</v>
      </c>
    </row>
    <row r="88" spans="1:8" x14ac:dyDescent="0.2">
      <c r="A88" s="24">
        <v>1275</v>
      </c>
      <c r="B88" s="22" t="s">
        <v>260</v>
      </c>
      <c r="C88" s="26">
        <v>0</v>
      </c>
      <c r="D88" s="26">
        <v>0</v>
      </c>
      <c r="E88" s="26">
        <v>0</v>
      </c>
    </row>
    <row r="89" spans="1:8" x14ac:dyDescent="0.2">
      <c r="A89" s="24">
        <v>1279</v>
      </c>
      <c r="B89" s="22" t="s">
        <v>261</v>
      </c>
      <c r="C89" s="26">
        <v>0</v>
      </c>
      <c r="D89" s="26">
        <v>0</v>
      </c>
      <c r="E89" s="26">
        <v>0</v>
      </c>
    </row>
    <row r="91" spans="1:8" x14ac:dyDescent="0.2">
      <c r="A91" s="21" t="s">
        <v>170</v>
      </c>
      <c r="B91" s="21"/>
      <c r="C91" s="21"/>
      <c r="D91" s="21"/>
      <c r="E91" s="21"/>
      <c r="F91" s="21"/>
      <c r="G91" s="21"/>
      <c r="H91" s="21"/>
    </row>
    <row r="92" spans="1:8" x14ac:dyDescent="0.2">
      <c r="A92" s="23" t="s">
        <v>147</v>
      </c>
      <c r="B92" s="23" t="s">
        <v>144</v>
      </c>
      <c r="C92" s="23" t="s">
        <v>145</v>
      </c>
      <c r="D92" s="23" t="s">
        <v>262</v>
      </c>
      <c r="E92" s="23"/>
      <c r="F92" s="23"/>
      <c r="G92" s="23"/>
      <c r="H92" s="23"/>
    </row>
    <row r="93" spans="1:8" x14ac:dyDescent="0.2">
      <c r="A93" s="24">
        <v>1160</v>
      </c>
      <c r="B93" s="22" t="s">
        <v>263</v>
      </c>
      <c r="C93" s="26">
        <f>SUM(C94:C95)</f>
        <v>0</v>
      </c>
    </row>
    <row r="94" spans="1:8" x14ac:dyDescent="0.2">
      <c r="A94" s="24">
        <v>1161</v>
      </c>
      <c r="B94" s="22" t="s">
        <v>264</v>
      </c>
      <c r="C94" s="26">
        <v>0</v>
      </c>
    </row>
    <row r="95" spans="1:8" x14ac:dyDescent="0.2">
      <c r="A95" s="24">
        <v>1162</v>
      </c>
      <c r="B95" s="22" t="s">
        <v>265</v>
      </c>
      <c r="C95" s="26">
        <v>0</v>
      </c>
    </row>
    <row r="97" spans="1:8" x14ac:dyDescent="0.2">
      <c r="A97" s="21" t="s">
        <v>590</v>
      </c>
      <c r="B97" s="21"/>
      <c r="C97" s="21"/>
      <c r="D97" s="21"/>
      <c r="E97" s="21"/>
      <c r="F97" s="21"/>
      <c r="G97" s="21"/>
      <c r="H97" s="21"/>
    </row>
    <row r="98" spans="1:8" x14ac:dyDescent="0.2">
      <c r="A98" s="23" t="s">
        <v>147</v>
      </c>
      <c r="B98" s="23" t="s">
        <v>144</v>
      </c>
      <c r="C98" s="23" t="s">
        <v>145</v>
      </c>
      <c r="D98" s="23" t="s">
        <v>208</v>
      </c>
      <c r="E98" s="23"/>
      <c r="F98" s="23"/>
      <c r="G98" s="23"/>
      <c r="H98" s="23"/>
    </row>
    <row r="99" spans="1:8" x14ac:dyDescent="0.2">
      <c r="A99" s="24">
        <v>1190</v>
      </c>
      <c r="B99" s="22" t="s">
        <v>599</v>
      </c>
      <c r="C99" s="26">
        <f>SUM(C100:C103)</f>
        <v>0</v>
      </c>
    </row>
    <row r="100" spans="1:8" x14ac:dyDescent="0.2">
      <c r="A100" s="24">
        <v>1191</v>
      </c>
      <c r="B100" s="22" t="s">
        <v>591</v>
      </c>
      <c r="C100" s="26">
        <v>0</v>
      </c>
    </row>
    <row r="101" spans="1:8" x14ac:dyDescent="0.2">
      <c r="A101" s="24">
        <v>1192</v>
      </c>
      <c r="B101" s="22" t="s">
        <v>592</v>
      </c>
      <c r="C101" s="26">
        <v>0</v>
      </c>
    </row>
    <row r="102" spans="1:8" x14ac:dyDescent="0.2">
      <c r="A102" s="24">
        <v>1193</v>
      </c>
      <c r="B102" s="22" t="s">
        <v>593</v>
      </c>
      <c r="C102" s="26">
        <v>0</v>
      </c>
    </row>
    <row r="103" spans="1:8" x14ac:dyDescent="0.2">
      <c r="A103" s="24">
        <v>1194</v>
      </c>
      <c r="B103" s="22" t="s">
        <v>594</v>
      </c>
      <c r="C103" s="26">
        <v>0</v>
      </c>
    </row>
    <row r="104" spans="1:8" x14ac:dyDescent="0.2">
      <c r="A104" s="24"/>
      <c r="C104" s="26"/>
    </row>
    <row r="105" spans="1:8" x14ac:dyDescent="0.2">
      <c r="A105" s="23" t="s">
        <v>147</v>
      </c>
      <c r="B105" s="23" t="s">
        <v>144</v>
      </c>
      <c r="C105" s="23" t="s">
        <v>145</v>
      </c>
      <c r="D105" s="23" t="s">
        <v>208</v>
      </c>
      <c r="E105" s="23"/>
      <c r="F105" s="23"/>
      <c r="G105" s="23"/>
      <c r="H105" s="23"/>
    </row>
    <row r="106" spans="1:8" x14ac:dyDescent="0.2">
      <c r="A106" s="24">
        <v>1290</v>
      </c>
      <c r="B106" s="22" t="s">
        <v>266</v>
      </c>
      <c r="C106" s="26">
        <f>SUM(C107:C109)</f>
        <v>0</v>
      </c>
    </row>
    <row r="107" spans="1:8" x14ac:dyDescent="0.2">
      <c r="A107" s="24">
        <v>1291</v>
      </c>
      <c r="B107" s="22" t="s">
        <v>267</v>
      </c>
      <c r="C107" s="26">
        <v>0</v>
      </c>
    </row>
    <row r="108" spans="1:8" x14ac:dyDescent="0.2">
      <c r="A108" s="24">
        <v>1292</v>
      </c>
      <c r="B108" s="22" t="s">
        <v>268</v>
      </c>
      <c r="C108" s="26">
        <v>0</v>
      </c>
    </row>
    <row r="109" spans="1:8" x14ac:dyDescent="0.2">
      <c r="A109" s="24">
        <v>1293</v>
      </c>
      <c r="B109" s="22" t="s">
        <v>269</v>
      </c>
      <c r="C109" s="26">
        <v>0</v>
      </c>
    </row>
    <row r="111" spans="1:8" x14ac:dyDescent="0.2">
      <c r="A111" s="21" t="s">
        <v>172</v>
      </c>
      <c r="B111" s="21"/>
      <c r="C111" s="21"/>
      <c r="D111" s="21"/>
      <c r="E111" s="21"/>
      <c r="F111" s="21"/>
      <c r="G111" s="21"/>
      <c r="H111" s="21"/>
    </row>
    <row r="112" spans="1:8" x14ac:dyDescent="0.2">
      <c r="A112" s="23" t="s">
        <v>147</v>
      </c>
      <c r="B112" s="23" t="s">
        <v>144</v>
      </c>
      <c r="C112" s="23" t="s">
        <v>145</v>
      </c>
      <c r="D112" s="23" t="s">
        <v>204</v>
      </c>
      <c r="E112" s="23" t="s">
        <v>205</v>
      </c>
      <c r="F112" s="23" t="s">
        <v>206</v>
      </c>
      <c r="G112" s="23" t="s">
        <v>270</v>
      </c>
      <c r="H112" s="23" t="s">
        <v>271</v>
      </c>
    </row>
    <row r="113" spans="1:8" x14ac:dyDescent="0.2">
      <c r="A113" s="24">
        <v>2110</v>
      </c>
      <c r="B113" s="22" t="s">
        <v>272</v>
      </c>
      <c r="C113" s="26">
        <f>SUM(C114:C122)</f>
        <v>1343019.56</v>
      </c>
      <c r="D113" s="26">
        <f>SUM(D114:D122)</f>
        <v>1343019.56</v>
      </c>
      <c r="E113" s="26">
        <f>SUM(E114:E122)</f>
        <v>0</v>
      </c>
      <c r="F113" s="26">
        <f>SUM(F114:F122)</f>
        <v>0</v>
      </c>
      <c r="G113" s="26">
        <f>SUM(G114:G122)</f>
        <v>0</v>
      </c>
    </row>
    <row r="114" spans="1:8" x14ac:dyDescent="0.2">
      <c r="A114" s="24">
        <v>2111</v>
      </c>
      <c r="B114" s="22" t="s">
        <v>273</v>
      </c>
      <c r="C114" s="26">
        <v>472275.94</v>
      </c>
      <c r="D114" s="26">
        <f>C114</f>
        <v>472275.94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2112</v>
      </c>
      <c r="B115" s="22" t="s">
        <v>274</v>
      </c>
      <c r="C115" s="26">
        <v>43811.68</v>
      </c>
      <c r="D115" s="26">
        <f t="shared" ref="D115:D122" si="1">C115</f>
        <v>43811.68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2113</v>
      </c>
      <c r="B116" s="22" t="s">
        <v>275</v>
      </c>
      <c r="C116" s="26">
        <v>54790.59</v>
      </c>
      <c r="D116" s="26">
        <f t="shared" si="1"/>
        <v>54790.59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2114</v>
      </c>
      <c r="B117" s="22" t="s">
        <v>276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2115</v>
      </c>
      <c r="B118" s="22" t="s">
        <v>277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2116</v>
      </c>
      <c r="B119" s="22" t="s">
        <v>278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2117</v>
      </c>
      <c r="B120" s="22" t="s">
        <v>279</v>
      </c>
      <c r="C120" s="26">
        <v>301126.96000000002</v>
      </c>
      <c r="D120" s="26">
        <f t="shared" si="1"/>
        <v>301126.96000000002</v>
      </c>
      <c r="E120" s="26">
        <v>0</v>
      </c>
      <c r="F120" s="26">
        <v>0</v>
      </c>
      <c r="G120" s="26">
        <v>0</v>
      </c>
    </row>
    <row r="121" spans="1:8" x14ac:dyDescent="0.2">
      <c r="A121" s="24">
        <v>2118</v>
      </c>
      <c r="B121" s="22" t="s">
        <v>280</v>
      </c>
      <c r="C121" s="26">
        <v>0</v>
      </c>
      <c r="D121" s="26">
        <f t="shared" si="1"/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2119</v>
      </c>
      <c r="B122" s="22" t="s">
        <v>281</v>
      </c>
      <c r="C122" s="26">
        <v>471014.39</v>
      </c>
      <c r="D122" s="26">
        <f t="shared" si="1"/>
        <v>471014.39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2120</v>
      </c>
      <c r="B123" s="22" t="s">
        <v>282</v>
      </c>
      <c r="C123" s="26">
        <f>SUM(C124:C126)</f>
        <v>0</v>
      </c>
      <c r="D123" s="26">
        <f t="shared" ref="D123:G123" si="2">SUM(D124:D126)</f>
        <v>0</v>
      </c>
      <c r="E123" s="26">
        <f t="shared" si="2"/>
        <v>0</v>
      </c>
      <c r="F123" s="26">
        <f t="shared" si="2"/>
        <v>0</v>
      </c>
      <c r="G123" s="26">
        <f t="shared" si="2"/>
        <v>0</v>
      </c>
    </row>
    <row r="124" spans="1:8" x14ac:dyDescent="0.2">
      <c r="A124" s="24">
        <v>2121</v>
      </c>
      <c r="B124" s="22" t="s">
        <v>283</v>
      </c>
      <c r="C124" s="26">
        <v>0</v>
      </c>
      <c r="D124" s="26">
        <f>C124</f>
        <v>0</v>
      </c>
      <c r="E124" s="26">
        <v>0</v>
      </c>
      <c r="F124" s="26">
        <v>0</v>
      </c>
      <c r="G124" s="26">
        <v>0</v>
      </c>
    </row>
    <row r="125" spans="1:8" x14ac:dyDescent="0.2">
      <c r="A125" s="24">
        <v>2122</v>
      </c>
      <c r="B125" s="22" t="s">
        <v>284</v>
      </c>
      <c r="C125" s="26">
        <v>0</v>
      </c>
      <c r="D125" s="26">
        <f t="shared" ref="D125:D126" si="3">C125</f>
        <v>0</v>
      </c>
      <c r="E125" s="26">
        <v>0</v>
      </c>
      <c r="F125" s="26">
        <v>0</v>
      </c>
      <c r="G125" s="26">
        <v>0</v>
      </c>
    </row>
    <row r="126" spans="1:8" x14ac:dyDescent="0.2">
      <c r="A126" s="24">
        <v>2129</v>
      </c>
      <c r="B126" s="22" t="s">
        <v>285</v>
      </c>
      <c r="C126" s="26">
        <v>0</v>
      </c>
      <c r="D126" s="26">
        <f t="shared" si="3"/>
        <v>0</v>
      </c>
      <c r="E126" s="26">
        <v>0</v>
      </c>
      <c r="F126" s="26">
        <v>0</v>
      </c>
      <c r="G126" s="26">
        <v>0</v>
      </c>
    </row>
    <row r="128" spans="1:8" x14ac:dyDescent="0.2">
      <c r="A128" s="21" t="s">
        <v>173</v>
      </c>
      <c r="B128" s="21"/>
      <c r="C128" s="21"/>
      <c r="D128" s="21"/>
      <c r="E128" s="21"/>
      <c r="F128" s="21"/>
      <c r="G128" s="21"/>
      <c r="H128" s="21"/>
    </row>
    <row r="129" spans="1:8" x14ac:dyDescent="0.2">
      <c r="A129" s="23" t="s">
        <v>147</v>
      </c>
      <c r="B129" s="23" t="s">
        <v>144</v>
      </c>
      <c r="C129" s="23" t="s">
        <v>145</v>
      </c>
      <c r="D129" s="23" t="s">
        <v>148</v>
      </c>
      <c r="E129" s="23" t="s">
        <v>208</v>
      </c>
      <c r="F129" s="23"/>
      <c r="G129" s="23"/>
      <c r="H129" s="23"/>
    </row>
    <row r="130" spans="1:8" x14ac:dyDescent="0.2">
      <c r="A130" s="24">
        <v>2160</v>
      </c>
      <c r="B130" s="22" t="s">
        <v>286</v>
      </c>
      <c r="C130" s="26">
        <f>SUM(C131:C136)</f>
        <v>206080.6</v>
      </c>
    </row>
    <row r="131" spans="1:8" x14ac:dyDescent="0.2">
      <c r="A131" s="24">
        <v>2161</v>
      </c>
      <c r="B131" s="22" t="s">
        <v>287</v>
      </c>
      <c r="C131" s="26">
        <v>206080.6</v>
      </c>
    </row>
    <row r="132" spans="1:8" x14ac:dyDescent="0.2">
      <c r="A132" s="24">
        <v>2162</v>
      </c>
      <c r="B132" s="22" t="s">
        <v>288</v>
      </c>
      <c r="C132" s="26">
        <v>0</v>
      </c>
    </row>
    <row r="133" spans="1:8" x14ac:dyDescent="0.2">
      <c r="A133" s="24">
        <v>2163</v>
      </c>
      <c r="B133" s="22" t="s">
        <v>289</v>
      </c>
      <c r="C133" s="26">
        <v>0</v>
      </c>
    </row>
    <row r="134" spans="1:8" x14ac:dyDescent="0.2">
      <c r="A134" s="24">
        <v>2164</v>
      </c>
      <c r="B134" s="22" t="s">
        <v>290</v>
      </c>
      <c r="C134" s="26">
        <v>0</v>
      </c>
    </row>
    <row r="135" spans="1:8" x14ac:dyDescent="0.2">
      <c r="A135" s="24">
        <v>2165</v>
      </c>
      <c r="B135" s="22" t="s">
        <v>291</v>
      </c>
      <c r="C135" s="26">
        <v>0</v>
      </c>
    </row>
    <row r="136" spans="1:8" x14ac:dyDescent="0.2">
      <c r="A136" s="24">
        <v>2166</v>
      </c>
      <c r="B136" s="22" t="s">
        <v>292</v>
      </c>
      <c r="C136" s="26">
        <v>0</v>
      </c>
    </row>
    <row r="137" spans="1:8" x14ac:dyDescent="0.2">
      <c r="A137" s="24">
        <v>2250</v>
      </c>
      <c r="B137" s="22" t="s">
        <v>293</v>
      </c>
      <c r="C137" s="26">
        <f>SUM(C138:C143)</f>
        <v>0</v>
      </c>
    </row>
    <row r="138" spans="1:8" x14ac:dyDescent="0.2">
      <c r="A138" s="24">
        <v>2251</v>
      </c>
      <c r="B138" s="22" t="s">
        <v>294</v>
      </c>
      <c r="C138" s="26">
        <v>0</v>
      </c>
    </row>
    <row r="139" spans="1:8" x14ac:dyDescent="0.2">
      <c r="A139" s="24">
        <v>2252</v>
      </c>
      <c r="B139" s="22" t="s">
        <v>295</v>
      </c>
      <c r="C139" s="26">
        <v>0</v>
      </c>
    </row>
    <row r="140" spans="1:8" x14ac:dyDescent="0.2">
      <c r="A140" s="24">
        <v>2253</v>
      </c>
      <c r="B140" s="22" t="s">
        <v>296</v>
      </c>
      <c r="C140" s="26">
        <v>0</v>
      </c>
    </row>
    <row r="141" spans="1:8" x14ac:dyDescent="0.2">
      <c r="A141" s="24">
        <v>2254</v>
      </c>
      <c r="B141" s="22" t="s">
        <v>297</v>
      </c>
      <c r="C141" s="26">
        <v>0</v>
      </c>
    </row>
    <row r="142" spans="1:8" x14ac:dyDescent="0.2">
      <c r="A142" s="24">
        <v>2255</v>
      </c>
      <c r="B142" s="22" t="s">
        <v>298</v>
      </c>
      <c r="C142" s="26">
        <v>0</v>
      </c>
    </row>
    <row r="143" spans="1:8" x14ac:dyDescent="0.2">
      <c r="A143" s="24">
        <v>2256</v>
      </c>
      <c r="B143" s="22" t="s">
        <v>299</v>
      </c>
      <c r="C143" s="26">
        <v>0</v>
      </c>
    </row>
    <row r="145" spans="1:8" x14ac:dyDescent="0.2">
      <c r="A145" s="21" t="s">
        <v>174</v>
      </c>
      <c r="B145" s="21"/>
      <c r="C145" s="21"/>
      <c r="D145" s="21"/>
      <c r="E145" s="21"/>
      <c r="F145" s="21"/>
      <c r="G145" s="21"/>
      <c r="H145" s="21"/>
    </row>
    <row r="146" spans="1:8" x14ac:dyDescent="0.2">
      <c r="A146" s="25" t="s">
        <v>147</v>
      </c>
      <c r="B146" s="25" t="s">
        <v>144</v>
      </c>
      <c r="C146" s="25" t="s">
        <v>145</v>
      </c>
      <c r="D146" s="25" t="s">
        <v>148</v>
      </c>
      <c r="E146" s="25" t="s">
        <v>208</v>
      </c>
      <c r="F146" s="25"/>
      <c r="G146" s="25"/>
      <c r="H146" s="25"/>
    </row>
    <row r="147" spans="1:8" x14ac:dyDescent="0.2">
      <c r="A147" s="24">
        <v>2159</v>
      </c>
      <c r="B147" s="22" t="s">
        <v>300</v>
      </c>
      <c r="C147" s="26">
        <v>0</v>
      </c>
    </row>
    <row r="148" spans="1:8" x14ac:dyDescent="0.2">
      <c r="A148" s="24">
        <v>2199</v>
      </c>
      <c r="B148" s="22" t="s">
        <v>301</v>
      </c>
      <c r="C148" s="26">
        <v>0</v>
      </c>
    </row>
    <row r="149" spans="1:8" x14ac:dyDescent="0.2">
      <c r="A149" s="24">
        <v>2240</v>
      </c>
      <c r="B149" s="22" t="s">
        <v>302</v>
      </c>
      <c r="C149" s="26">
        <f>SUM(C150:C152)</f>
        <v>0</v>
      </c>
    </row>
    <row r="150" spans="1:8" x14ac:dyDescent="0.2">
      <c r="A150" s="24">
        <v>2241</v>
      </c>
      <c r="B150" s="22" t="s">
        <v>303</v>
      </c>
      <c r="C150" s="26">
        <v>0</v>
      </c>
    </row>
    <row r="151" spans="1:8" x14ac:dyDescent="0.2">
      <c r="A151" s="24">
        <v>2242</v>
      </c>
      <c r="B151" s="22" t="s">
        <v>304</v>
      </c>
      <c r="C151" s="26">
        <v>0</v>
      </c>
    </row>
    <row r="152" spans="1:8" x14ac:dyDescent="0.2">
      <c r="A152" s="24">
        <v>2249</v>
      </c>
      <c r="B152" s="22" t="s">
        <v>305</v>
      </c>
      <c r="C152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195" zoomScaleNormal="100" workbookViewId="0">
      <selection activeCell="C231" sqref="C23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6" t="s">
        <v>626</v>
      </c>
      <c r="B1" s="146"/>
      <c r="C1" s="146"/>
      <c r="D1" s="16" t="s">
        <v>614</v>
      </c>
      <c r="E1" s="27">
        <v>2020</v>
      </c>
    </row>
    <row r="2" spans="1:5" s="18" customFormat="1" ht="18.95" customHeight="1" x14ac:dyDescent="0.25">
      <c r="A2" s="146" t="s">
        <v>621</v>
      </c>
      <c r="B2" s="146"/>
      <c r="C2" s="146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6" t="s">
        <v>627</v>
      </c>
      <c r="B3" s="146"/>
      <c r="C3" s="146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61223867.18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313087.61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313087.61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60910779.57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60910779.57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2036458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2036458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2036458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50203358.450000003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47976669.109999999</v>
      </c>
      <c r="D100" s="59">
        <f>C100/$C$99</f>
        <v>0.9556466059493276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23125047.680000003</v>
      </c>
      <c r="D101" s="59">
        <f t="shared" ref="D101:D164" si="0">C101/$C$99</f>
        <v>0.46062750369641858</v>
      </c>
      <c r="E101" s="58"/>
    </row>
    <row r="102" spans="1:5" x14ac:dyDescent="0.2">
      <c r="A102" s="56">
        <v>5111</v>
      </c>
      <c r="B102" s="53" t="s">
        <v>364</v>
      </c>
      <c r="C102" s="57">
        <v>12397734.390000001</v>
      </c>
      <c r="D102" s="59">
        <f t="shared" si="0"/>
        <v>0.2469502991985589</v>
      </c>
      <c r="E102" s="58"/>
    </row>
    <row r="103" spans="1:5" x14ac:dyDescent="0.2">
      <c r="A103" s="56">
        <v>5112</v>
      </c>
      <c r="B103" s="53" t="s">
        <v>365</v>
      </c>
      <c r="C103" s="57">
        <v>737408.75</v>
      </c>
      <c r="D103" s="59">
        <f t="shared" si="0"/>
        <v>1.4688434653917061E-2</v>
      </c>
      <c r="E103" s="58"/>
    </row>
    <row r="104" spans="1:5" x14ac:dyDescent="0.2">
      <c r="A104" s="56">
        <v>5113</v>
      </c>
      <c r="B104" s="53" t="s">
        <v>366</v>
      </c>
      <c r="C104" s="57">
        <v>3197099.68</v>
      </c>
      <c r="D104" s="59">
        <f t="shared" si="0"/>
        <v>6.3682984141073928E-2</v>
      </c>
      <c r="E104" s="58"/>
    </row>
    <row r="105" spans="1:5" x14ac:dyDescent="0.2">
      <c r="A105" s="56">
        <v>5114</v>
      </c>
      <c r="B105" s="53" t="s">
        <v>367</v>
      </c>
      <c r="C105" s="57">
        <v>3252603.74</v>
      </c>
      <c r="D105" s="59">
        <f t="shared" si="0"/>
        <v>6.4788568741659558E-2</v>
      </c>
      <c r="E105" s="58"/>
    </row>
    <row r="106" spans="1:5" x14ac:dyDescent="0.2">
      <c r="A106" s="56">
        <v>5115</v>
      </c>
      <c r="B106" s="53" t="s">
        <v>368</v>
      </c>
      <c r="C106" s="57">
        <v>3540201.12</v>
      </c>
      <c r="D106" s="59">
        <f t="shared" si="0"/>
        <v>7.0517216961209092E-2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6392224.1399999997</v>
      </c>
      <c r="D108" s="59">
        <f t="shared" si="0"/>
        <v>0.12732662390238952</v>
      </c>
      <c r="E108" s="58"/>
    </row>
    <row r="109" spans="1:5" x14ac:dyDescent="0.2">
      <c r="A109" s="56">
        <v>5121</v>
      </c>
      <c r="B109" s="53" t="s">
        <v>371</v>
      </c>
      <c r="C109" s="57">
        <v>495923.65</v>
      </c>
      <c r="D109" s="59">
        <f t="shared" si="0"/>
        <v>9.8782962995177873E-3</v>
      </c>
      <c r="E109" s="58"/>
    </row>
    <row r="110" spans="1:5" x14ac:dyDescent="0.2">
      <c r="A110" s="56">
        <v>5122</v>
      </c>
      <c r="B110" s="53" t="s">
        <v>372</v>
      </c>
      <c r="C110" s="57">
        <v>116473.06</v>
      </c>
      <c r="D110" s="59">
        <f t="shared" si="0"/>
        <v>2.3200252651623147E-3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3633662.75</v>
      </c>
      <c r="D112" s="59">
        <f t="shared" si="0"/>
        <v>7.2378877871665567E-2</v>
      </c>
      <c r="E112" s="58"/>
    </row>
    <row r="113" spans="1:5" x14ac:dyDescent="0.2">
      <c r="A113" s="56">
        <v>5125</v>
      </c>
      <c r="B113" s="53" t="s">
        <v>375</v>
      </c>
      <c r="C113" s="57">
        <v>629880.54</v>
      </c>
      <c r="D113" s="59">
        <f t="shared" si="0"/>
        <v>1.2546581731724763E-2</v>
      </c>
      <c r="E113" s="58"/>
    </row>
    <row r="114" spans="1:5" x14ac:dyDescent="0.2">
      <c r="A114" s="56">
        <v>5126</v>
      </c>
      <c r="B114" s="53" t="s">
        <v>376</v>
      </c>
      <c r="C114" s="57">
        <v>836050.37</v>
      </c>
      <c r="D114" s="59">
        <f t="shared" si="0"/>
        <v>1.6653275713270532E-2</v>
      </c>
      <c r="E114" s="58"/>
    </row>
    <row r="115" spans="1:5" x14ac:dyDescent="0.2">
      <c r="A115" s="56">
        <v>5127</v>
      </c>
      <c r="B115" s="53" t="s">
        <v>377</v>
      </c>
      <c r="C115" s="57">
        <v>533740.80000000005</v>
      </c>
      <c r="D115" s="59">
        <f t="shared" si="0"/>
        <v>1.0631575585358075E-2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146492.97</v>
      </c>
      <c r="D117" s="59">
        <f t="shared" si="0"/>
        <v>2.9179914356904941E-3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18459397.289999999</v>
      </c>
      <c r="D118" s="59">
        <f t="shared" si="0"/>
        <v>0.36769247835051955</v>
      </c>
      <c r="E118" s="58"/>
    </row>
    <row r="119" spans="1:5" x14ac:dyDescent="0.2">
      <c r="A119" s="56">
        <v>5131</v>
      </c>
      <c r="B119" s="53" t="s">
        <v>381</v>
      </c>
      <c r="C119" s="57">
        <v>8453816.2699999996</v>
      </c>
      <c r="D119" s="59">
        <f t="shared" si="0"/>
        <v>0.16839144891909116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3966713.13</v>
      </c>
      <c r="D121" s="59">
        <f t="shared" si="0"/>
        <v>7.9012903767198064E-2</v>
      </c>
      <c r="E121" s="58"/>
    </row>
    <row r="122" spans="1:5" x14ac:dyDescent="0.2">
      <c r="A122" s="56">
        <v>5134</v>
      </c>
      <c r="B122" s="53" t="s">
        <v>384</v>
      </c>
      <c r="C122" s="57">
        <v>852509.01</v>
      </c>
      <c r="D122" s="59">
        <f t="shared" si="0"/>
        <v>1.698111513493775E-2</v>
      </c>
      <c r="E122" s="58"/>
    </row>
    <row r="123" spans="1:5" x14ac:dyDescent="0.2">
      <c r="A123" s="56">
        <v>5135</v>
      </c>
      <c r="B123" s="53" t="s">
        <v>385</v>
      </c>
      <c r="C123" s="57">
        <v>2107204.31</v>
      </c>
      <c r="D123" s="59">
        <f t="shared" si="0"/>
        <v>4.1973373396894727E-2</v>
      </c>
      <c r="E123" s="58"/>
    </row>
    <row r="124" spans="1:5" x14ac:dyDescent="0.2">
      <c r="A124" s="56">
        <v>5136</v>
      </c>
      <c r="B124" s="53" t="s">
        <v>386</v>
      </c>
      <c r="C124" s="57">
        <v>305883.51</v>
      </c>
      <c r="D124" s="59">
        <f t="shared" si="0"/>
        <v>6.0928893891559954E-3</v>
      </c>
      <c r="E124" s="58"/>
    </row>
    <row r="125" spans="1:5" x14ac:dyDescent="0.2">
      <c r="A125" s="56">
        <v>5137</v>
      </c>
      <c r="B125" s="53" t="s">
        <v>387</v>
      </c>
      <c r="C125" s="57">
        <v>2890.29</v>
      </c>
      <c r="D125" s="59">
        <f t="shared" si="0"/>
        <v>5.7571646384545811E-5</v>
      </c>
      <c r="E125" s="58"/>
    </row>
    <row r="126" spans="1:5" x14ac:dyDescent="0.2">
      <c r="A126" s="56">
        <v>5138</v>
      </c>
      <c r="B126" s="53" t="s">
        <v>388</v>
      </c>
      <c r="C126" s="57">
        <v>102318.13</v>
      </c>
      <c r="D126" s="59">
        <f t="shared" si="0"/>
        <v>2.0380734110030442E-3</v>
      </c>
      <c r="E126" s="58"/>
    </row>
    <row r="127" spans="1:5" x14ac:dyDescent="0.2">
      <c r="A127" s="56">
        <v>5139</v>
      </c>
      <c r="B127" s="53" t="s">
        <v>389</v>
      </c>
      <c r="C127" s="57">
        <v>2668062.64</v>
      </c>
      <c r="D127" s="59">
        <f t="shared" si="0"/>
        <v>5.3145102685854276E-2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17844.5</v>
      </c>
      <c r="D128" s="59">
        <f t="shared" si="0"/>
        <v>3.5544434776753467E-4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17844.5</v>
      </c>
      <c r="D138" s="59">
        <f t="shared" si="0"/>
        <v>3.5544434776753467E-4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17844.5</v>
      </c>
      <c r="D141" s="59">
        <f t="shared" si="0"/>
        <v>3.5544434776753467E-4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2208844.84</v>
      </c>
      <c r="D186" s="59">
        <f t="shared" si="1"/>
        <v>4.3997949702904778E-2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2208844.84</v>
      </c>
      <c r="D187" s="59">
        <f t="shared" si="1"/>
        <v>4.3997949702904778E-2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2110130.88</v>
      </c>
      <c r="D192" s="59">
        <f t="shared" si="1"/>
        <v>4.2031667704095596E-2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4801.84</v>
      </c>
      <c r="D194" s="59">
        <f t="shared" si="1"/>
        <v>9.5647784296789407E-5</v>
      </c>
      <c r="E194" s="58"/>
    </row>
    <row r="195" spans="1:5" x14ac:dyDescent="0.2">
      <c r="A195" s="56">
        <v>5518</v>
      </c>
      <c r="B195" s="53" t="s">
        <v>82</v>
      </c>
      <c r="C195" s="57">
        <v>93912.12</v>
      </c>
      <c r="D195" s="59">
        <f t="shared" si="1"/>
        <v>1.8706342145123956E-3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2" t="s">
        <v>626</v>
      </c>
      <c r="B1" s="152"/>
      <c r="C1" s="152"/>
      <c r="D1" s="29" t="s">
        <v>614</v>
      </c>
      <c r="E1" s="30">
        <v>2020</v>
      </c>
    </row>
    <row r="2" spans="1:5" ht="18.95" customHeight="1" x14ac:dyDescent="0.2">
      <c r="A2" s="152" t="s">
        <v>622</v>
      </c>
      <c r="B2" s="152"/>
      <c r="C2" s="152"/>
      <c r="D2" s="16" t="s">
        <v>619</v>
      </c>
      <c r="E2" s="30" t="str">
        <f>ESF!H2</f>
        <v>TRIMESTRAL</v>
      </c>
    </row>
    <row r="3" spans="1:5" ht="18.95" customHeight="1" x14ac:dyDescent="0.2">
      <c r="A3" s="152" t="s">
        <v>627</v>
      </c>
      <c r="B3" s="152"/>
      <c r="C3" s="152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76902762.400000006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13056966.73</v>
      </c>
    </row>
    <row r="15" spans="1:5" x14ac:dyDescent="0.2">
      <c r="A15" s="35">
        <v>3220</v>
      </c>
      <c r="B15" s="31" t="s">
        <v>474</v>
      </c>
      <c r="C15" s="36">
        <v>56066069.780000001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43" workbookViewId="0">
      <selection activeCell="C56" sqref="C56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2" t="s">
        <v>626</v>
      </c>
      <c r="B1" s="152"/>
      <c r="C1" s="152"/>
      <c r="D1" s="29" t="s">
        <v>614</v>
      </c>
      <c r="E1" s="30">
        <v>2020</v>
      </c>
    </row>
    <row r="2" spans="1:5" s="37" customFormat="1" ht="18.95" customHeight="1" x14ac:dyDescent="0.25">
      <c r="A2" s="152" t="s">
        <v>623</v>
      </c>
      <c r="B2" s="152"/>
      <c r="C2" s="152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52" t="s">
        <v>627</v>
      </c>
      <c r="B3" s="152"/>
      <c r="C3" s="152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10000</v>
      </c>
      <c r="D8" s="36">
        <v>10000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37039554.340000004</v>
      </c>
      <c r="D10" s="36">
        <v>34918260.609999999</v>
      </c>
    </row>
    <row r="11" spans="1:5" x14ac:dyDescent="0.2">
      <c r="A11" s="35">
        <v>1114</v>
      </c>
      <c r="B11" s="31" t="s">
        <v>198</v>
      </c>
      <c r="C11" s="36">
        <v>7988979.3899999997</v>
      </c>
      <c r="D11" s="36">
        <v>6175910.4500000002</v>
      </c>
    </row>
    <row r="12" spans="1:5" x14ac:dyDescent="0.2">
      <c r="A12" s="35">
        <v>1115</v>
      </c>
      <c r="B12" s="31" t="s">
        <v>199</v>
      </c>
      <c r="C12" s="36">
        <v>1430819.1</v>
      </c>
      <c r="D12" s="36">
        <v>1368395.18</v>
      </c>
    </row>
    <row r="13" spans="1:5" x14ac:dyDescent="0.2">
      <c r="A13" s="35">
        <v>1116</v>
      </c>
      <c r="B13" s="31" t="s">
        <v>490</v>
      </c>
      <c r="C13" s="36">
        <v>206080.6</v>
      </c>
      <c r="D13" s="36">
        <v>206080.6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46675433.430000007</v>
      </c>
      <c r="D15" s="36">
        <f>SUM(D8:D14)</f>
        <v>42678646.840000004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118094415.79000001</v>
      </c>
    </row>
    <row r="21" spans="1:5" x14ac:dyDescent="0.2">
      <c r="A21" s="35">
        <v>1231</v>
      </c>
      <c r="B21" s="31" t="s">
        <v>232</v>
      </c>
      <c r="C21" s="36">
        <v>2518030.17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3342729.2</v>
      </c>
    </row>
    <row r="24" spans="1:5" x14ac:dyDescent="0.2">
      <c r="A24" s="35">
        <v>1234</v>
      </c>
      <c r="B24" s="31" t="s">
        <v>235</v>
      </c>
      <c r="C24" s="36">
        <v>93577173.790000007</v>
      </c>
    </row>
    <row r="25" spans="1:5" x14ac:dyDescent="0.2">
      <c r="A25" s="35">
        <v>1235</v>
      </c>
      <c r="B25" s="31" t="s">
        <v>236</v>
      </c>
      <c r="C25" s="36">
        <v>18656482.629999999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17344114.07</v>
      </c>
    </row>
    <row r="29" spans="1:5" x14ac:dyDescent="0.2">
      <c r="A29" s="35">
        <v>1241</v>
      </c>
      <c r="B29" s="31" t="s">
        <v>240</v>
      </c>
      <c r="C29" s="36">
        <v>2663812.16</v>
      </c>
    </row>
    <row r="30" spans="1:5" x14ac:dyDescent="0.2">
      <c r="A30" s="35">
        <v>1242</v>
      </c>
      <c r="B30" s="31" t="s">
        <v>241</v>
      </c>
      <c r="C30" s="36">
        <v>236778.98</v>
      </c>
    </row>
    <row r="31" spans="1:5" x14ac:dyDescent="0.2">
      <c r="A31" s="35">
        <v>1243</v>
      </c>
      <c r="B31" s="31" t="s">
        <v>242</v>
      </c>
      <c r="C31" s="36">
        <v>261697.59</v>
      </c>
    </row>
    <row r="32" spans="1:5" x14ac:dyDescent="0.2">
      <c r="A32" s="35">
        <v>1244</v>
      </c>
      <c r="B32" s="31" t="s">
        <v>243</v>
      </c>
      <c r="C32" s="36">
        <v>8771946.1099999994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5409879.2300000004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8308371.4500000002</v>
      </c>
    </row>
    <row r="38" spans="1:5" x14ac:dyDescent="0.2">
      <c r="A38" s="35">
        <v>1251</v>
      </c>
      <c r="B38" s="31" t="s">
        <v>250</v>
      </c>
      <c r="C38" s="36">
        <v>48018.41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8037688</v>
      </c>
    </row>
    <row r="41" spans="1:5" x14ac:dyDescent="0.2">
      <c r="A41" s="35">
        <v>1254</v>
      </c>
      <c r="B41" s="31" t="s">
        <v>253</v>
      </c>
      <c r="C41" s="36">
        <v>222665.04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75028.88</v>
      </c>
      <c r="D46" s="36">
        <f>D47+D56+D59+D65+D67+D69</f>
        <v>2208844.84</v>
      </c>
    </row>
    <row r="47" spans="1:5" x14ac:dyDescent="0.2">
      <c r="A47" s="35">
        <v>5510</v>
      </c>
      <c r="B47" s="31" t="s">
        <v>442</v>
      </c>
      <c r="C47" s="36">
        <f>SUM(C48:C55)</f>
        <v>75028.88</v>
      </c>
      <c r="D47" s="36">
        <f>SUM(D48:D55)</f>
        <v>2208844.84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2110130.88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4801.84</v>
      </c>
    </row>
    <row r="55" spans="1:4" x14ac:dyDescent="0.2">
      <c r="A55" s="35">
        <v>5518</v>
      </c>
      <c r="B55" s="31" t="s">
        <v>82</v>
      </c>
      <c r="C55" s="36">
        <v>75028.88</v>
      </c>
      <c r="D55" s="36">
        <v>93912.12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2633827.87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2633827.87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2633827.87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9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2021-01-27T23:38:15Z</cp:lastPrinted>
  <dcterms:created xsi:type="dcterms:W3CDTF">2012-12-11T20:36:24Z</dcterms:created>
  <dcterms:modified xsi:type="dcterms:W3CDTF">2021-01-27T23:58:22Z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